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herrera\CDB\DESARROLLOS\ARCHIVOS MENSUALES\Aplicativo\AreaTrabajo\"/>
    </mc:Choice>
  </mc:AlternateContent>
  <bookViews>
    <workbookView xWindow="0" yWindow="0" windowWidth="28800" windowHeight="11745" tabRatio="769"/>
  </bookViews>
  <sheets>
    <sheet name="FORMATOS" sheetId="7" r:id="rId1"/>
    <sheet name="302-A - VINCULACION" sheetId="2" r:id="rId2"/>
    <sheet name="CB 0302 B SALARIOS Y PS" sheetId="3" r:id="rId3"/>
    <sheet name="CB 0302 C" sheetId="4" r:id="rId4"/>
    <sheet name="CB 0302 D LICENC. Y PERMIS" sheetId="5" r:id="rId5"/>
    <sheet name="CB 0302E COMISIONES" sheetId="6" r:id="rId6"/>
    <sheet name="CB 0302F RESUMEN" sheetId="8" r:id="rId7"/>
  </sheets>
  <calcPr calcId="152511"/>
</workbook>
</file>

<file path=xl/calcChain.xml><?xml version="1.0" encoding="utf-8"?>
<calcChain xmlns="http://schemas.openxmlformats.org/spreadsheetml/2006/main">
  <c r="B21" i="3" l="1"/>
  <c r="F21" i="3"/>
  <c r="D21" i="3"/>
  <c r="C21" i="3"/>
  <c r="E21" i="3"/>
  <c r="G21" i="3"/>
  <c r="H21" i="3"/>
  <c r="B34" i="3"/>
  <c r="G34" i="3"/>
  <c r="C34" i="3"/>
  <c r="D34" i="3"/>
  <c r="E34" i="3"/>
  <c r="F34" i="3"/>
  <c r="H34" i="3"/>
  <c r="B43" i="3"/>
  <c r="C43" i="3"/>
  <c r="D43" i="3"/>
  <c r="E43" i="3"/>
  <c r="F43" i="3"/>
  <c r="G43" i="3"/>
  <c r="H43" i="3"/>
  <c r="E47" i="3" l="1"/>
  <c r="C47" i="3"/>
  <c r="D47" i="3"/>
  <c r="F47" i="3"/>
  <c r="H47" i="3"/>
  <c r="G47" i="3"/>
  <c r="B47" i="3"/>
  <c r="N10" i="2" l="1"/>
  <c r="N11" i="2"/>
  <c r="N12" i="2"/>
  <c r="N13" i="2"/>
  <c r="N14" i="2"/>
  <c r="N15" i="2"/>
  <c r="N16" i="2"/>
  <c r="B4" i="8" l="1"/>
  <c r="B4" i="6"/>
  <c r="D4" i="5"/>
  <c r="B4" i="4"/>
  <c r="B4" i="3"/>
  <c r="E17" i="6" l="1"/>
  <c r="D17" i="6"/>
  <c r="C17" i="6"/>
  <c r="P16" i="2" l="1"/>
  <c r="O16" i="2"/>
  <c r="P15" i="2"/>
  <c r="O15" i="2"/>
  <c r="P14" i="2"/>
  <c r="O14" i="2"/>
  <c r="P13" i="2"/>
  <c r="O13" i="2"/>
  <c r="P12" i="2"/>
  <c r="O12" i="2"/>
  <c r="P11" i="2"/>
  <c r="O11" i="2"/>
  <c r="P10" i="2"/>
  <c r="O10" i="2"/>
  <c r="C25" i="5" l="1"/>
  <c r="B25" i="5"/>
  <c r="C16" i="5"/>
  <c r="B16" i="5"/>
  <c r="B12" i="8" l="1"/>
  <c r="C10" i="8" s="1"/>
  <c r="C11" i="8" l="1"/>
  <c r="C12" i="8" s="1"/>
  <c r="B17" i="6"/>
  <c r="E25" i="5"/>
  <c r="D25" i="5"/>
  <c r="E16" i="5"/>
  <c r="D16" i="5"/>
  <c r="B25" i="4"/>
  <c r="O17" i="2"/>
  <c r="N17" i="2"/>
  <c r="M17" i="2"/>
  <c r="L17" i="2"/>
  <c r="K17" i="2"/>
  <c r="J17" i="2"/>
  <c r="I17" i="2"/>
  <c r="H17" i="2"/>
  <c r="G17" i="2"/>
  <c r="F17" i="2"/>
  <c r="E17" i="2"/>
  <c r="B16" i="4" s="1"/>
  <c r="D17" i="2"/>
  <c r="C17" i="2"/>
  <c r="B17" i="2"/>
  <c r="P17" i="2"/>
</calcChain>
</file>

<file path=xl/sharedStrings.xml><?xml version="1.0" encoding="utf-8"?>
<sst xmlns="http://schemas.openxmlformats.org/spreadsheetml/2006/main" count="218" uniqueCount="118">
  <si>
    <t>DESCRIPCION</t>
  </si>
  <si>
    <t>TOTALES</t>
  </si>
  <si>
    <t>PERSONAL VINCULADO PROVISIONALMENTE</t>
  </si>
  <si>
    <t>PERSONAL PROVISIONAL DESVINCULADO</t>
  </si>
  <si>
    <t>PERSONAL PROVISIONAL AL FINAL DEL PERIODO</t>
  </si>
  <si>
    <t>PERSONAL DE LIBRE NOMBRAMIENTO VINCULADO</t>
  </si>
  <si>
    <t>PERSONAL DE LIBRE NOMBRAMIENTO DESVINCULADO</t>
  </si>
  <si>
    <t>PERSONAL DE LIBRE NOMBRAMIENTO AL FINAL DEL PERIODO</t>
  </si>
  <si>
    <t>PERSONAL SUPERNUMERARIO VINCULADO</t>
  </si>
  <si>
    <t>PERSONAL SUPERNUMERARIO DESVINCULADO</t>
  </si>
  <si>
    <t>PERSONAL SUPERNUMERARIO AL FINAL DEL PERIODO</t>
  </si>
  <si>
    <t>TOTAL FUNCIONARIOS VINCULADOS</t>
  </si>
  <si>
    <t>TOTAL FUNCIONARIOS DESVINCULADOS</t>
  </si>
  <si>
    <t>TOTAL FUNCIONARIOS AL FINAL DEL PERIODO</t>
  </si>
  <si>
    <t>OBSERVACIONES</t>
  </si>
  <si>
    <t>FORMATO CB-0302A</t>
  </si>
  <si>
    <t>ESTADO DE VINCULACION  (INFORMACION DEL RECURSO HUMANO)</t>
  </si>
  <si>
    <t>PERSONAL DESVINCULADO DE CARRERA ADTIVA</t>
  </si>
  <si>
    <t>PERSONAL EN CARRERA ADTIVA AL FINAL DEL PERIODO</t>
  </si>
  <si>
    <t xml:space="preserve">ASISTENCIAL </t>
  </si>
  <si>
    <t xml:space="preserve">TECNICO </t>
  </si>
  <si>
    <t xml:space="preserve">PROFESIONAL </t>
  </si>
  <si>
    <t xml:space="preserve">EJECUTIVO </t>
  </si>
  <si>
    <t xml:space="preserve">ASESOR </t>
  </si>
  <si>
    <t xml:space="preserve">DIRECTIVO </t>
  </si>
  <si>
    <t xml:space="preserve">OTROS </t>
  </si>
  <si>
    <t>PERSONAL VINCULADO EN CARRERA ADMINISTRATIVA</t>
  </si>
  <si>
    <t>FORMATO CB-0302 B</t>
  </si>
  <si>
    <t>INFORMACION DEL RECURSO HUMANO - SALARIOS Y PRESTACIONES SOCIALES</t>
  </si>
  <si>
    <t>SALARIO</t>
  </si>
  <si>
    <t>ASISTENCIAL</t>
  </si>
  <si>
    <t>TECNICO</t>
  </si>
  <si>
    <t>PROFESIONAL</t>
  </si>
  <si>
    <t>EJECUTIVO</t>
  </si>
  <si>
    <t>ASESOR</t>
  </si>
  <si>
    <t>DIRECTIVO</t>
  </si>
  <si>
    <t>OTROS</t>
  </si>
  <si>
    <t xml:space="preserve">SUELDO </t>
  </si>
  <si>
    <t xml:space="preserve">HORAS EXTRA </t>
  </si>
  <si>
    <t xml:space="preserve">DOMINICALES Y FESTIVOS </t>
  </si>
  <si>
    <t>AUX. TRANSP</t>
  </si>
  <si>
    <t xml:space="preserve">AUX. ALIMENTACION </t>
  </si>
  <si>
    <t xml:space="preserve">GASTOS DE REPRESENTACION </t>
  </si>
  <si>
    <t xml:space="preserve">PRIMA TECNICA </t>
  </si>
  <si>
    <t xml:space="preserve">OTROS PRIMA SECRETARIAL </t>
  </si>
  <si>
    <t xml:space="preserve">OTROS PRIMA DE ANTIGÜEDAD </t>
  </si>
  <si>
    <t>PRESTACIONES SOCIALES</t>
  </si>
  <si>
    <t>CESANTIAS</t>
  </si>
  <si>
    <t>TOTAL</t>
  </si>
  <si>
    <t>TOTAL GENERAL</t>
  </si>
  <si>
    <t>FORMATO CB-0302C</t>
  </si>
  <si>
    <t>NOMBRAMIENTOS Y MOVIMIENTOS DE PERSONAL</t>
  </si>
  <si>
    <t>INFORMACION DEL RECURSO HUMANO</t>
  </si>
  <si>
    <t>NOMBRAMIENTOS</t>
  </si>
  <si>
    <t>CANTIDAD</t>
  </si>
  <si>
    <t xml:space="preserve">ORDINARIO </t>
  </si>
  <si>
    <t xml:space="preserve">EN PERIODO DE PRUEBA </t>
  </si>
  <si>
    <t xml:space="preserve">PROVISIONAL </t>
  </si>
  <si>
    <t>MOVIMIENTO DE PERSONAL</t>
  </si>
  <si>
    <t xml:space="preserve">TRASLADO </t>
  </si>
  <si>
    <t xml:space="preserve">ENCARGO </t>
  </si>
  <si>
    <t xml:space="preserve">ASCENSO </t>
  </si>
  <si>
    <t>FORMATO CB-0302D</t>
  </si>
  <si>
    <t>SITUACIONES ADMINISTRATIVAS - LICENCIAS Y PERMISOS</t>
  </si>
  <si>
    <t>LICENCIAS</t>
  </si>
  <si>
    <t>REMUNERADA</t>
  </si>
  <si>
    <t>NO REMUNERADA</t>
  </si>
  <si>
    <t>POR SOLICITUD PROPIA</t>
  </si>
  <si>
    <t>POR ENFERMEDAD</t>
  </si>
  <si>
    <t>POR MATERNIDAD</t>
  </si>
  <si>
    <t>PERMISOS</t>
  </si>
  <si>
    <t>FORMATO CB-0302E</t>
  </si>
  <si>
    <t>COMISIONES - INFORMACION DEL RECURSO HUMANO</t>
  </si>
  <si>
    <t>COMISION</t>
  </si>
  <si>
    <t>INTERIOR</t>
  </si>
  <si>
    <t>EXTERIOR</t>
  </si>
  <si>
    <t xml:space="preserve">DE SERVICIOS </t>
  </si>
  <si>
    <t xml:space="preserve">ADELANTAR ESTUDIOS </t>
  </si>
  <si>
    <t xml:space="preserve">DESEMPEÑAR CARGOS DE LIBRE NOMBRAMIENTO Y REMOCION </t>
  </si>
  <si>
    <t>302-A - VINCULACION</t>
  </si>
  <si>
    <t>CB 0302 B SALARIOS Y PS</t>
  </si>
  <si>
    <t>CB 0302 C</t>
  </si>
  <si>
    <t>CB 0302 D LICENC. Y PERMIS</t>
  </si>
  <si>
    <t>CB 0302E COMISIONES</t>
  </si>
  <si>
    <t>FORMATO</t>
  </si>
  <si>
    <t>NOMBRE</t>
  </si>
  <si>
    <t>RELACION DE FORMATOS - NOVEDADES TALENTO HUMANO</t>
  </si>
  <si>
    <t>RETORNAR AL INICIO</t>
  </si>
  <si>
    <t>FORMATO CB-0302F</t>
  </si>
  <si>
    <t>RESUMEN - INFORMACION DEL RECURSO HUMANO</t>
  </si>
  <si>
    <t>NUMERO</t>
  </si>
  <si>
    <t>PORCENTAJE</t>
  </si>
  <si>
    <t>FUNCIONARIOS AREA MISIONAL</t>
  </si>
  <si>
    <t>FUNCIONARIOS AREA ADMINISTRATIVA</t>
  </si>
  <si>
    <t>CB 0302F RESUMEN</t>
  </si>
  <si>
    <t>ENTIDAD</t>
  </si>
  <si>
    <t>FECHA</t>
  </si>
  <si>
    <t>PERIODICIDAD</t>
  </si>
  <si>
    <t>DECRETADAS EN EL PERIODO</t>
  </si>
  <si>
    <t>DE PERIODOS ANTERIORES</t>
  </si>
  <si>
    <t>INVITACION GOBIERNOS EXTRANJEROS, ORGANISMOS INTERNACIONALES O DE INSTITUCIONES PRIVADAS</t>
  </si>
  <si>
    <t>CONTRALORÍA DE BOGOTÁ, D.C.</t>
  </si>
  <si>
    <t>MENSUAL</t>
  </si>
  <si>
    <t>PRIMA DE SERVICIOS</t>
  </si>
  <si>
    <t>PRIMA DE NAVIDAD</t>
  </si>
  <si>
    <t>VACACIONES</t>
  </si>
  <si>
    <t>PRIMA DE VACACIONES</t>
  </si>
  <si>
    <t>BONIF. SERVICIOS PRESTADOS</t>
  </si>
  <si>
    <t>RECONOCIMIENTO POR PERMANENCIA</t>
  </si>
  <si>
    <t>BONIFICACION POR RECREACION</t>
  </si>
  <si>
    <t>ESTIMULOS E INCENTIVOS</t>
  </si>
  <si>
    <t>COMPENSATORIOS</t>
  </si>
  <si>
    <t>CONTRALORÍA DE BOGOTÁ. D.C.</t>
  </si>
  <si>
    <t>CESANTÍAS CAUSADAS</t>
  </si>
  <si>
    <t xml:space="preserve">CESANTIAS PAGADAS </t>
  </si>
  <si>
    <t>INTERESES A LAS CESANTÍAS PAGADOS</t>
  </si>
  <si>
    <t>29/02/2020</t>
  </si>
  <si>
    <t>Lactancia y Directiva 002-2017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</si>
</sst>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2" x14ac:knownFonts="1">
    <font>
      <sz val="10"/>
      <name val="Arial"/>
    </font>
    <font>
      <sz val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color indexed="8"/>
      <name val="Arial Unicode MS"/>
      <family val="2"/>
    </font>
    <font>
      <b/>
      <sz val="12"/>
      <color indexed="8"/>
      <name val="Arial Unicode MS"/>
      <family val="2"/>
    </font>
    <font>
      <b/>
      <sz val="9"/>
      <color indexed="8"/>
      <name val="Arial Unicode MS"/>
      <family val="2"/>
    </font>
    <font>
      <sz val="12"/>
      <name val="Arial"/>
      <family val="2"/>
    </font>
    <font>
      <sz val="7.5"/>
      <color indexed="8"/>
      <name val="Arial Unicode MS"/>
      <family val="2"/>
    </font>
    <font>
      <b/>
      <sz val="8"/>
      <color indexed="8"/>
      <name val="Arial Unicode MS"/>
      <family val="2"/>
    </font>
    <font>
      <b/>
      <sz val="10"/>
      <color indexed="8"/>
      <name val="Arial Unicode MS"/>
      <family val="2"/>
    </font>
    <font>
      <sz val="11"/>
      <color rgb="FF333300"/>
      <name val="Arial"/>
      <family val="2"/>
    </font>
    <font>
      <u/>
      <sz val="10"/>
      <color theme="10"/>
      <name val="Arial"/>
      <family val="2"/>
    </font>
    <font>
      <u/>
      <sz val="12"/>
      <color theme="10"/>
      <name val="Arial Black"/>
      <family val="2"/>
    </font>
    <font>
      <u/>
      <sz val="12"/>
      <color theme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  <scheme val="minor"/>
    </font>
    <font>
      <sz val="10"/>
      <name val="Arial Unicode MS"/>
      <family val="2"/>
    </font>
    <font>
      <sz val="10"/>
      <color indexed="8"/>
      <name val="Arial Unicode MS"/>
      <family val="2"/>
    </font>
    <font>
      <sz val="9"/>
      <color indexed="8"/>
      <name val="Arial Unicode MS"/>
      <family val="2"/>
    </font>
    <font>
      <sz val="7"/>
      <name val="Arial"/>
      <family val="2"/>
    </font>
    <font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22"/>
      </left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1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Border="1"/>
    <xf numFmtId="0" fontId="1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  <xf numFmtId="0" fontId="2" fillId="0" borderId="0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 wrapText="1"/>
    </xf>
    <xf numFmtId="0" fontId="5" fillId="3" borderId="10" xfId="0" applyFont="1" applyFill="1" applyBorder="1" applyAlignment="1">
      <alignment wrapText="1"/>
    </xf>
    <xf numFmtId="0" fontId="6" fillId="3" borderId="0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wrapText="1"/>
    </xf>
    <xf numFmtId="0" fontId="6" fillId="2" borderId="3" xfId="0" applyFont="1" applyFill="1" applyBorder="1" applyAlignment="1">
      <alignment horizontal="center" wrapText="1"/>
    </xf>
    <xf numFmtId="0" fontId="7" fillId="0" borderId="9" xfId="0" applyFont="1" applyBorder="1" applyAlignment="1">
      <alignment vertical="center" wrapText="1"/>
    </xf>
    <xf numFmtId="0" fontId="0" fillId="0" borderId="3" xfId="0" applyBorder="1" applyAlignment="1">
      <alignment horizontal="center"/>
    </xf>
    <xf numFmtId="0" fontId="8" fillId="0" borderId="3" xfId="0" applyFont="1" applyBorder="1" applyAlignment="1">
      <alignment wrapText="1"/>
    </xf>
    <xf numFmtId="4" fontId="6" fillId="2" borderId="3" xfId="0" applyNumberFormat="1" applyFont="1" applyFill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7" xfId="0" applyFont="1" applyBorder="1" applyAlignment="1">
      <alignment wrapText="1"/>
    </xf>
    <xf numFmtId="0" fontId="7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wrapText="1"/>
    </xf>
    <xf numFmtId="0" fontId="7" fillId="0" borderId="3" xfId="0" applyFont="1" applyBorder="1" applyAlignment="1">
      <alignment vertical="center" wrapText="1"/>
    </xf>
    <xf numFmtId="0" fontId="0" fillId="0" borderId="3" xfId="0" applyBorder="1"/>
    <xf numFmtId="0" fontId="9" fillId="3" borderId="0" xfId="0" applyFont="1" applyFill="1" applyBorder="1" applyAlignment="1">
      <alignment horizontal="right" wrapText="1"/>
    </xf>
    <xf numFmtId="0" fontId="10" fillId="0" borderId="0" xfId="0" applyFont="1" applyAlignment="1">
      <alignment wrapText="1"/>
    </xf>
    <xf numFmtId="0" fontId="5" fillId="3" borderId="0" xfId="0" applyFont="1" applyFill="1" applyBorder="1" applyAlignment="1">
      <alignment wrapText="1"/>
    </xf>
    <xf numFmtId="0" fontId="6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0" fillId="4" borderId="3" xfId="0" applyFill="1" applyBorder="1" applyAlignment="1">
      <alignment horizontal="center"/>
    </xf>
    <xf numFmtId="0" fontId="0" fillId="4" borderId="0" xfId="0" applyFill="1" applyAlignment="1">
      <alignment horizontal="justify" vertical="center"/>
    </xf>
    <xf numFmtId="0" fontId="13" fillId="5" borderId="0" xfId="1" applyFont="1" applyFill="1" applyBorder="1" applyAlignment="1">
      <alignment horizontal="left" wrapText="1"/>
    </xf>
    <xf numFmtId="0" fontId="14" fillId="0" borderId="3" xfId="1" applyFont="1" applyBorder="1"/>
    <xf numFmtId="0" fontId="0" fillId="6" borderId="3" xfId="0" applyFill="1" applyBorder="1"/>
    <xf numFmtId="0" fontId="6" fillId="2" borderId="5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wrapText="1"/>
    </xf>
    <xf numFmtId="164" fontId="6" fillId="2" borderId="3" xfId="2" applyNumberFormat="1" applyFont="1" applyFill="1" applyBorder="1" applyAlignment="1">
      <alignment horizontal="right" wrapText="1"/>
    </xf>
    <xf numFmtId="0" fontId="8" fillId="0" borderId="18" xfId="0" applyFont="1" applyBorder="1" applyAlignment="1">
      <alignment wrapText="1"/>
    </xf>
    <xf numFmtId="0" fontId="1" fillId="0" borderId="19" xfId="0" applyFont="1" applyBorder="1" applyAlignment="1">
      <alignment horizontal="justify" vertical="center" wrapText="1"/>
    </xf>
    <xf numFmtId="164" fontId="6" fillId="2" borderId="21" xfId="2" applyNumberFormat="1" applyFont="1" applyFill="1" applyBorder="1" applyAlignment="1">
      <alignment horizontal="right" wrapText="1"/>
    </xf>
    <xf numFmtId="0" fontId="0" fillId="0" borderId="22" xfId="0" applyBorder="1"/>
    <xf numFmtId="0" fontId="6" fillId="2" borderId="8" xfId="0" applyFont="1" applyFill="1" applyBorder="1" applyAlignment="1">
      <alignment horizontal="center" wrapText="1"/>
    </xf>
    <xf numFmtId="0" fontId="6" fillId="2" borderId="23" xfId="0" applyFont="1" applyFill="1" applyBorder="1" applyAlignment="1">
      <alignment horizontal="right" wrapText="1"/>
    </xf>
    <xf numFmtId="164" fontId="6" fillId="2" borderId="8" xfId="2" applyNumberFormat="1" applyFont="1" applyFill="1" applyBorder="1" applyAlignment="1">
      <alignment horizontal="right" wrapText="1"/>
    </xf>
    <xf numFmtId="0" fontId="0" fillId="0" borderId="24" xfId="0" applyBorder="1"/>
    <xf numFmtId="0" fontId="12" fillId="0" borderId="0" xfId="1"/>
    <xf numFmtId="0" fontId="1" fillId="0" borderId="25" xfId="0" applyFont="1" applyBorder="1"/>
    <xf numFmtId="0" fontId="1" fillId="0" borderId="26" xfId="0" applyFont="1" applyBorder="1"/>
    <xf numFmtId="0" fontId="2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/>
    <xf numFmtId="0" fontId="15" fillId="0" borderId="0" xfId="0" applyFont="1"/>
    <xf numFmtId="0" fontId="11" fillId="0" borderId="27" xfId="0" applyFont="1" applyBorder="1" applyAlignment="1">
      <alignment vertical="center" wrapText="1"/>
    </xf>
    <xf numFmtId="14" fontId="1" fillId="0" borderId="26" xfId="0" applyNumberFormat="1" applyFont="1" applyBorder="1"/>
    <xf numFmtId="0" fontId="17" fillId="0" borderId="3" xfId="0" applyFont="1" applyBorder="1"/>
    <xf numFmtId="0" fontId="1" fillId="0" borderId="3" xfId="0" applyFont="1" applyBorder="1"/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vertical="center" wrapText="1"/>
    </xf>
    <xf numFmtId="0" fontId="6" fillId="2" borderId="13" xfId="0" applyFont="1" applyFill="1" applyBorder="1" applyAlignment="1">
      <alignment horizontal="center" wrapText="1"/>
    </xf>
    <xf numFmtId="1" fontId="6" fillId="2" borderId="3" xfId="0" applyNumberFormat="1" applyFont="1" applyFill="1" applyBorder="1" applyAlignment="1">
      <alignment horizontal="center" vertical="center" wrapText="1"/>
    </xf>
    <xf numFmtId="0" fontId="19" fillId="0" borderId="17" xfId="0" applyFont="1" applyBorder="1" applyAlignment="1">
      <alignment wrapText="1"/>
    </xf>
    <xf numFmtId="0" fontId="19" fillId="0" borderId="20" xfId="0" applyFont="1" applyBorder="1" applyAlignment="1">
      <alignment horizontal="right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10" fillId="0" borderId="0" xfId="0" applyFont="1" applyBorder="1" applyAlignment="1">
      <alignment vertical="center" wrapText="1"/>
    </xf>
    <xf numFmtId="0" fontId="10" fillId="3" borderId="3" xfId="0" applyFont="1" applyFill="1" applyBorder="1" applyAlignment="1">
      <alignment horizontal="right" vertical="center" wrapText="1"/>
    </xf>
    <xf numFmtId="0" fontId="18" fillId="3" borderId="3" xfId="0" applyFont="1" applyFill="1" applyBorder="1" applyAlignment="1">
      <alignment horizontal="left" vertical="center" wrapText="1"/>
    </xf>
    <xf numFmtId="0" fontId="17" fillId="0" borderId="3" xfId="0" applyFont="1" applyBorder="1" applyAlignment="1">
      <alignment vertical="center"/>
    </xf>
    <xf numFmtId="0" fontId="1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0" fillId="0" borderId="3" xfId="0" applyFont="1" applyBorder="1" applyAlignment="1">
      <alignment horizontal="left" vertical="center" wrapText="1"/>
    </xf>
    <xf numFmtId="3" fontId="0" fillId="0" borderId="3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18" fillId="0" borderId="3" xfId="0" applyFont="1" applyBorder="1" applyAlignment="1">
      <alignment horizontal="center" wrapText="1"/>
    </xf>
    <xf numFmtId="2" fontId="10" fillId="2" borderId="3" xfId="0" applyNumberFormat="1" applyFont="1" applyFill="1" applyBorder="1" applyAlignment="1">
      <alignment horizontal="center" wrapText="1"/>
    </xf>
    <xf numFmtId="0" fontId="18" fillId="3" borderId="3" xfId="0" applyFont="1" applyFill="1" applyBorder="1" applyAlignment="1">
      <alignment horizontal="center" vertical="center" wrapText="1"/>
    </xf>
    <xf numFmtId="2" fontId="10" fillId="2" borderId="3" xfId="0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4" fontId="19" fillId="0" borderId="3" xfId="0" applyNumberFormat="1" applyFont="1" applyBorder="1" applyAlignment="1">
      <alignment horizontal="right" wrapText="1"/>
    </xf>
    <xf numFmtId="4" fontId="19" fillId="0" borderId="30" xfId="0" applyNumberFormat="1" applyFont="1" applyBorder="1" applyAlignment="1">
      <alignment wrapText="1"/>
    </xf>
    <xf numFmtId="4" fontId="19" fillId="0" borderId="11" xfId="0" applyNumberFormat="1" applyFont="1" applyBorder="1" applyAlignment="1">
      <alignment wrapText="1"/>
    </xf>
    <xf numFmtId="4" fontId="19" fillId="0" borderId="12" xfId="0" applyNumberFormat="1" applyFont="1" applyBorder="1" applyAlignment="1">
      <alignment wrapText="1"/>
    </xf>
    <xf numFmtId="4" fontId="19" fillId="0" borderId="14" xfId="0" applyNumberFormat="1" applyFont="1" applyBorder="1" applyAlignment="1">
      <alignment wrapText="1"/>
    </xf>
    <xf numFmtId="4" fontId="19" fillId="0" borderId="3" xfId="0" applyNumberFormat="1" applyFont="1" applyBorder="1" applyAlignment="1">
      <alignment wrapText="1"/>
    </xf>
    <xf numFmtId="4" fontId="19" fillId="0" borderId="0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horizontal="right" wrapText="1"/>
    </xf>
    <xf numFmtId="4" fontId="19" fillId="0" borderId="14" xfId="0" applyNumberFormat="1" applyFont="1" applyBorder="1" applyAlignment="1">
      <alignment horizontal="right" wrapText="1"/>
    </xf>
    <xf numFmtId="0" fontId="3" fillId="7" borderId="1" xfId="0" applyFont="1" applyFill="1" applyBorder="1" applyAlignment="1">
      <alignment horizontal="center" vertical="center" wrapText="1"/>
    </xf>
    <xf numFmtId="0" fontId="3" fillId="8" borderId="1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wrapText="1"/>
    </xf>
    <xf numFmtId="4" fontId="9" fillId="3" borderId="0" xfId="0" applyNumberFormat="1" applyFont="1" applyFill="1" applyBorder="1" applyAlignment="1">
      <alignment horizontal="center" wrapText="1"/>
    </xf>
    <xf numFmtId="4" fontId="8" fillId="0" borderId="0" xfId="0" applyNumberFormat="1" applyFont="1" applyBorder="1" applyAlignment="1">
      <alignment horizontal="center" wrapText="1"/>
    </xf>
    <xf numFmtId="4" fontId="6" fillId="3" borderId="0" xfId="0" applyNumberFormat="1" applyFont="1" applyFill="1" applyBorder="1" applyAlignment="1">
      <alignment horizontal="center" wrapText="1"/>
    </xf>
    <xf numFmtId="4" fontId="6" fillId="2" borderId="3" xfId="0" applyNumberFormat="1" applyFont="1" applyFill="1" applyBorder="1" applyAlignment="1">
      <alignment horizontal="center" wrapText="1"/>
    </xf>
    <xf numFmtId="4" fontId="19" fillId="0" borderId="31" xfId="0" applyNumberFormat="1" applyFont="1" applyBorder="1" applyAlignment="1">
      <alignment wrapText="1"/>
    </xf>
    <xf numFmtId="4" fontId="19" fillId="0" borderId="7" xfId="0" applyNumberFormat="1" applyFont="1" applyBorder="1" applyAlignment="1">
      <alignment wrapText="1"/>
    </xf>
    <xf numFmtId="4" fontId="19" fillId="0" borderId="32" xfId="0" applyNumberFormat="1" applyFont="1" applyBorder="1" applyAlignment="1">
      <alignment wrapText="1"/>
    </xf>
    <xf numFmtId="0" fontId="16" fillId="7" borderId="3" xfId="0" applyFont="1" applyFill="1" applyBorder="1" applyAlignment="1">
      <alignment horizontal="center" wrapText="1"/>
    </xf>
    <xf numFmtId="0" fontId="8" fillId="0" borderId="11" xfId="0" applyFont="1" applyBorder="1" applyAlignment="1">
      <alignment vertical="center" wrapText="1"/>
    </xf>
    <xf numFmtId="4" fontId="19" fillId="0" borderId="11" xfId="0" applyNumberFormat="1" applyFont="1" applyBorder="1" applyAlignment="1">
      <alignment horizontal="right" vertical="center" wrapText="1"/>
    </xf>
    <xf numFmtId="4" fontId="19" fillId="0" borderId="12" xfId="0" applyNumberFormat="1" applyFont="1" applyBorder="1" applyAlignment="1">
      <alignment horizontal="right" vertical="center" wrapText="1"/>
    </xf>
    <xf numFmtId="0" fontId="8" fillId="0" borderId="7" xfId="0" applyFont="1" applyBorder="1" applyAlignment="1">
      <alignment vertical="center" wrapText="1"/>
    </xf>
    <xf numFmtId="4" fontId="19" fillId="0" borderId="7" xfId="0" applyNumberFormat="1" applyFont="1" applyBorder="1" applyAlignment="1">
      <alignment horizontal="right" vertical="center" wrapText="1"/>
    </xf>
    <xf numFmtId="4" fontId="19" fillId="0" borderId="14" xfId="0" applyNumberFormat="1" applyFont="1" applyBorder="1" applyAlignment="1">
      <alignment horizontal="right" vertical="center" wrapText="1"/>
    </xf>
    <xf numFmtId="0" fontId="0" fillId="0" borderId="13" xfId="0" applyBorder="1" applyAlignment="1">
      <alignment horizontal="left" vertical="center" wrapText="1"/>
    </xf>
    <xf numFmtId="0" fontId="17" fillId="0" borderId="3" xfId="0" quotePrefix="1" applyFont="1" applyBorder="1" applyAlignment="1">
      <alignment wrapText="1"/>
    </xf>
    <xf numFmtId="0" fontId="21" fillId="0" borderId="3" xfId="0" quotePrefix="1" applyFont="1" applyBorder="1" applyAlignment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16" fillId="10" borderId="3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center" wrapText="1"/>
    </xf>
    <xf numFmtId="0" fontId="16" fillId="5" borderId="3" xfId="0" applyFont="1" applyFill="1" applyBorder="1" applyAlignment="1">
      <alignment horizontal="center" wrapText="1"/>
    </xf>
    <xf numFmtId="0" fontId="16" fillId="8" borderId="3" xfId="0" applyFont="1" applyFill="1" applyBorder="1" applyAlignment="1">
      <alignment horizontal="center" wrapText="1"/>
    </xf>
    <xf numFmtId="0" fontId="16" fillId="9" borderId="3" xfId="0" applyFont="1" applyFill="1" applyBorder="1" applyAlignment="1">
      <alignment horizontal="center" wrapText="1"/>
    </xf>
    <xf numFmtId="0" fontId="3" fillId="5" borderId="2" xfId="0" applyFont="1" applyFill="1" applyBorder="1" applyAlignment="1">
      <alignment horizontal="center" vertical="center" wrapText="1"/>
    </xf>
    <xf numFmtId="0" fontId="1" fillId="5" borderId="4" xfId="0" applyFont="1" applyFill="1" applyBorder="1"/>
    <xf numFmtId="0" fontId="1" fillId="5" borderId="6" xfId="0" applyFont="1" applyFill="1" applyBorder="1"/>
    <xf numFmtId="0" fontId="5" fillId="0" borderId="0" xfId="0" applyFont="1" applyBorder="1" applyAlignment="1">
      <alignment horizontal="center" vertical="top" wrapText="1"/>
    </xf>
    <xf numFmtId="0" fontId="5" fillId="0" borderId="0" xfId="0" applyFont="1" applyAlignment="1">
      <alignment horizontal="center" wrapText="1"/>
    </xf>
    <xf numFmtId="0" fontId="6" fillId="7" borderId="28" xfId="0" applyFont="1" applyFill="1" applyBorder="1" applyAlignment="1">
      <alignment horizontal="center" vertical="center" wrapText="1"/>
    </xf>
    <xf numFmtId="0" fontId="6" fillId="7" borderId="29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6" fillId="7" borderId="28" xfId="0" applyFont="1" applyFill="1" applyBorder="1" applyAlignment="1">
      <alignment horizontal="center" vertical="center"/>
    </xf>
    <xf numFmtId="0" fontId="6" fillId="7" borderId="29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wrapText="1"/>
    </xf>
    <xf numFmtId="0" fontId="2" fillId="0" borderId="0" xfId="0" applyFont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Porcentaje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0</xdr:col>
      <xdr:colOff>3028949</xdr:colOff>
      <xdr:row>0</xdr:row>
      <xdr:rowOff>952500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0"/>
          <a:ext cx="2933699" cy="9525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3</xdr:col>
      <xdr:colOff>476250</xdr:colOff>
      <xdr:row>1</xdr:row>
      <xdr:rowOff>41413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1066386</xdr:colOff>
      <xdr:row>0</xdr:row>
      <xdr:rowOff>731630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1461025</xdr:colOff>
      <xdr:row>1</xdr:row>
      <xdr:rowOff>20609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552768</xdr:colOff>
      <xdr:row>1</xdr:row>
      <xdr:rowOff>27041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679411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3238501</xdr:colOff>
      <xdr:row>1</xdr:row>
      <xdr:rowOff>26780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733425</xdr:colOff>
      <xdr:row>1</xdr:row>
      <xdr:rowOff>7730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38500" cy="7316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G8"/>
  <sheetViews>
    <sheetView tabSelected="1" workbookViewId="0">
      <selection activeCell="A14" sqref="A14"/>
    </sheetView>
  </sheetViews>
  <sheetFormatPr baseColWidth="10" defaultRowHeight="12.75" x14ac:dyDescent="0.2"/>
  <cols>
    <col min="1" max="1" width="45.5703125" customWidth="1"/>
    <col min="2" max="2" width="75.85546875" bestFit="1" customWidth="1"/>
  </cols>
  <sheetData>
    <row r="1" spans="1:7" ht="76.5" customHeight="1" x14ac:dyDescent="0.2">
      <c r="B1" s="37" t="s">
        <v>86</v>
      </c>
    </row>
    <row r="2" spans="1:7" x14ac:dyDescent="0.2">
      <c r="A2" s="36" t="s">
        <v>85</v>
      </c>
      <c r="B2" s="36" t="s">
        <v>84</v>
      </c>
    </row>
    <row r="3" spans="1:7" ht="15" x14ac:dyDescent="0.2">
      <c r="A3" s="39" t="s">
        <v>79</v>
      </c>
      <c r="B3" s="40" t="s">
        <v>16</v>
      </c>
    </row>
    <row r="4" spans="1:7" ht="20.25" customHeight="1" x14ac:dyDescent="0.35">
      <c r="A4" s="39" t="s">
        <v>80</v>
      </c>
      <c r="B4" s="40" t="s">
        <v>28</v>
      </c>
      <c r="C4" s="33"/>
      <c r="D4" s="33"/>
      <c r="E4" s="33"/>
      <c r="F4" s="33"/>
      <c r="G4" s="33"/>
    </row>
    <row r="5" spans="1:7" ht="17.25" customHeight="1" x14ac:dyDescent="0.3">
      <c r="A5" s="39" t="s">
        <v>81</v>
      </c>
      <c r="B5" s="40" t="s">
        <v>51</v>
      </c>
      <c r="C5" s="34"/>
    </row>
    <row r="6" spans="1:7" ht="17.25" customHeight="1" x14ac:dyDescent="0.3">
      <c r="A6" s="39" t="s">
        <v>82</v>
      </c>
      <c r="B6" s="40" t="s">
        <v>63</v>
      </c>
      <c r="C6" s="34"/>
      <c r="D6" s="34"/>
    </row>
    <row r="7" spans="1:7" ht="16.5" x14ac:dyDescent="0.3">
      <c r="A7" s="39" t="s">
        <v>83</v>
      </c>
      <c r="B7" s="40" t="s">
        <v>72</v>
      </c>
      <c r="C7" s="35"/>
      <c r="D7" s="35"/>
      <c r="E7" s="35"/>
    </row>
    <row r="8" spans="1:7" x14ac:dyDescent="0.2">
      <c r="A8" s="54" t="s">
        <v>94</v>
      </c>
      <c r="B8" s="40" t="s">
        <v>89</v>
      </c>
    </row>
  </sheetData>
  <hyperlinks>
    <hyperlink ref="A3" location="'302-A - VINCULACION'!A1" display="302-A - VINCULACION"/>
    <hyperlink ref="A4" location="'CB 0302 B SALARIOS Y PS'!A1" display="CB 0302 B SALARIOS Y PS"/>
    <hyperlink ref="A5" location="'CB 0302 C'!A1" display="CB 0302 C"/>
    <hyperlink ref="A6" location="'CB 0302 D LICENC. Y PERMIS'!A1" display="CB 0302 D LICENC. Y PERMIS"/>
    <hyperlink ref="A7" location="'CB 0302E COMISIONES'!A1" display="CB 0302E COMISIONES"/>
    <hyperlink ref="A8" location="'CB 0302F RESUMEN'!A1" display="CB 0302F RESUMEN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T17"/>
  <sheetViews>
    <sheetView showGridLines="0" zoomScaleNormal="100" workbookViewId="0">
      <selection activeCell="F20" sqref="F20"/>
    </sheetView>
  </sheetViews>
  <sheetFormatPr baseColWidth="10" defaultRowHeight="12.75" x14ac:dyDescent="0.2"/>
  <cols>
    <col min="1" max="1" width="19.42578125" style="2" customWidth="1"/>
    <col min="2" max="2" width="15.140625" style="2" customWidth="1"/>
    <col min="3" max="3" width="13.5703125" style="2" customWidth="1"/>
    <col min="4" max="4" width="15" style="2" customWidth="1"/>
    <col min="5" max="5" width="17.85546875" style="2" customWidth="1"/>
    <col min="6" max="6" width="15.42578125" style="2" customWidth="1"/>
    <col min="7" max="7" width="15.140625" style="2" customWidth="1"/>
    <col min="8" max="8" width="15.5703125" style="2" customWidth="1"/>
    <col min="9" max="9" width="15.28515625" style="2" customWidth="1"/>
    <col min="10" max="10" width="14.7109375" style="2" customWidth="1"/>
    <col min="11" max="11" width="16.42578125" style="2" customWidth="1"/>
    <col min="12" max="12" width="16.5703125" style="2" customWidth="1"/>
    <col min="13" max="13" width="16.7109375" style="2" customWidth="1"/>
    <col min="14" max="14" width="14" style="2" customWidth="1"/>
    <col min="15" max="15" width="15" style="2" customWidth="1"/>
    <col min="16" max="16" width="13.7109375" style="2" customWidth="1"/>
    <col min="17" max="17" width="17.7109375" style="2" customWidth="1"/>
    <col min="18" max="18" width="23.85546875" style="2" customWidth="1"/>
    <col min="19" max="16384" width="11.42578125" style="2"/>
  </cols>
  <sheetData>
    <row r="1" spans="1:20" ht="54" customHeight="1" x14ac:dyDescent="0.2"/>
    <row r="3" spans="1:20" ht="13.5" thickBot="1" x14ac:dyDescent="0.25">
      <c r="A3" s="62" t="s">
        <v>95</v>
      </c>
      <c r="B3" s="55" t="s">
        <v>101</v>
      </c>
    </row>
    <row r="4" spans="1:20" ht="13.5" thickBot="1" x14ac:dyDescent="0.25">
      <c r="A4" s="62" t="s">
        <v>96</v>
      </c>
      <c r="B4" s="64" t="s">
        <v>116</v>
      </c>
    </row>
    <row r="5" spans="1:20" ht="13.5" thickBot="1" x14ac:dyDescent="0.25">
      <c r="A5" s="62" t="s">
        <v>97</v>
      </c>
      <c r="B5" s="56" t="s">
        <v>102</v>
      </c>
    </row>
    <row r="6" spans="1:20" ht="71.25" customHeight="1" x14ac:dyDescent="0.2">
      <c r="A6" s="78" t="s">
        <v>15</v>
      </c>
      <c r="B6" s="77" t="s">
        <v>16</v>
      </c>
      <c r="C6" s="57"/>
    </row>
    <row r="8" spans="1:20" ht="19.5" customHeight="1" thickBot="1" x14ac:dyDescent="0.45">
      <c r="A8" s="38" t="s">
        <v>87</v>
      </c>
      <c r="B8" s="7"/>
      <c r="C8" s="7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</row>
    <row r="9" spans="1:20" s="4" customFormat="1" ht="72" customHeight="1" x14ac:dyDescent="0.2">
      <c r="A9" s="3" t="s">
        <v>0</v>
      </c>
      <c r="B9" s="105" t="s">
        <v>26</v>
      </c>
      <c r="C9" s="105" t="s">
        <v>17</v>
      </c>
      <c r="D9" s="105" t="s">
        <v>18</v>
      </c>
      <c r="E9" s="127" t="s">
        <v>2</v>
      </c>
      <c r="F9" s="127" t="s">
        <v>3</v>
      </c>
      <c r="G9" s="127" t="s">
        <v>4</v>
      </c>
      <c r="H9" s="106" t="s">
        <v>5</v>
      </c>
      <c r="I9" s="106" t="s">
        <v>6</v>
      </c>
      <c r="J9" s="106" t="s">
        <v>7</v>
      </c>
      <c r="K9" s="107" t="s">
        <v>8</v>
      </c>
      <c r="L9" s="107" t="s">
        <v>9</v>
      </c>
      <c r="M9" s="107" t="s">
        <v>10</v>
      </c>
      <c r="N9" s="129" t="s">
        <v>11</v>
      </c>
      <c r="O9" s="129" t="s">
        <v>12</v>
      </c>
      <c r="P9" s="129" t="s">
        <v>13</v>
      </c>
      <c r="Q9" s="133" t="s">
        <v>14</v>
      </c>
    </row>
    <row r="10" spans="1:20" ht="15" x14ac:dyDescent="0.25">
      <c r="A10" s="6" t="s">
        <v>19</v>
      </c>
      <c r="B10" s="116">
        <v>0</v>
      </c>
      <c r="C10" s="116">
        <v>0</v>
      </c>
      <c r="D10" s="116">
        <v>65</v>
      </c>
      <c r="E10" s="128">
        <v>3</v>
      </c>
      <c r="F10" s="128">
        <v>0</v>
      </c>
      <c r="G10" s="128">
        <v>91</v>
      </c>
      <c r="H10" s="131">
        <v>0</v>
      </c>
      <c r="I10" s="131">
        <v>0</v>
      </c>
      <c r="J10" s="131">
        <v>6</v>
      </c>
      <c r="K10" s="132">
        <v>0</v>
      </c>
      <c r="L10" s="132">
        <v>0</v>
      </c>
      <c r="M10" s="132">
        <v>0</v>
      </c>
      <c r="N10" s="130">
        <f>B10+E10+H10+K10</f>
        <v>3</v>
      </c>
      <c r="O10" s="130">
        <f>C10+F10+I10+L10</f>
        <v>0</v>
      </c>
      <c r="P10" s="130">
        <f>D10+G10+J10+M10</f>
        <v>162</v>
      </c>
      <c r="Q10" s="134"/>
    </row>
    <row r="11" spans="1:20" ht="15" x14ac:dyDescent="0.25">
      <c r="A11" s="6" t="s">
        <v>20</v>
      </c>
      <c r="B11" s="116">
        <v>0</v>
      </c>
      <c r="C11" s="116">
        <v>0</v>
      </c>
      <c r="D11" s="116">
        <v>56</v>
      </c>
      <c r="E11" s="128">
        <v>0</v>
      </c>
      <c r="F11" s="128">
        <v>0</v>
      </c>
      <c r="G11" s="128">
        <v>42</v>
      </c>
      <c r="H11" s="131">
        <v>0</v>
      </c>
      <c r="I11" s="131">
        <v>0</v>
      </c>
      <c r="J11" s="131">
        <v>0</v>
      </c>
      <c r="K11" s="132">
        <v>0</v>
      </c>
      <c r="L11" s="132">
        <v>0</v>
      </c>
      <c r="M11" s="132">
        <v>0</v>
      </c>
      <c r="N11" s="130">
        <f t="shared" ref="N11:P16" si="0">B11+E11+H11+K11</f>
        <v>0</v>
      </c>
      <c r="O11" s="130">
        <f t="shared" si="0"/>
        <v>0</v>
      </c>
      <c r="P11" s="130">
        <f t="shared" si="0"/>
        <v>98</v>
      </c>
      <c r="Q11" s="134"/>
    </row>
    <row r="12" spans="1:20" ht="15" x14ac:dyDescent="0.25">
      <c r="A12" s="6" t="s">
        <v>21</v>
      </c>
      <c r="B12" s="116">
        <v>0</v>
      </c>
      <c r="C12" s="116">
        <v>0</v>
      </c>
      <c r="D12" s="116">
        <v>478</v>
      </c>
      <c r="E12" s="128">
        <v>2</v>
      </c>
      <c r="F12" s="128">
        <v>1</v>
      </c>
      <c r="G12" s="128">
        <v>138</v>
      </c>
      <c r="H12" s="131">
        <v>0</v>
      </c>
      <c r="I12" s="131">
        <v>0</v>
      </c>
      <c r="J12" s="131">
        <v>2</v>
      </c>
      <c r="K12" s="132">
        <v>0</v>
      </c>
      <c r="L12" s="132">
        <v>0</v>
      </c>
      <c r="M12" s="132">
        <v>0</v>
      </c>
      <c r="N12" s="130">
        <f t="shared" si="0"/>
        <v>2</v>
      </c>
      <c r="O12" s="130">
        <f t="shared" si="0"/>
        <v>1</v>
      </c>
      <c r="P12" s="130">
        <f t="shared" si="0"/>
        <v>618</v>
      </c>
      <c r="Q12" s="134"/>
    </row>
    <row r="13" spans="1:20" ht="15" x14ac:dyDescent="0.25">
      <c r="A13" s="6" t="s">
        <v>22</v>
      </c>
      <c r="B13" s="116">
        <v>0</v>
      </c>
      <c r="C13" s="116">
        <v>0</v>
      </c>
      <c r="D13" s="116">
        <v>0</v>
      </c>
      <c r="E13" s="128">
        <v>0</v>
      </c>
      <c r="F13" s="128">
        <v>0</v>
      </c>
      <c r="G13" s="128">
        <v>0</v>
      </c>
      <c r="H13" s="131">
        <v>0</v>
      </c>
      <c r="I13" s="131">
        <v>0</v>
      </c>
      <c r="J13" s="131">
        <v>0</v>
      </c>
      <c r="K13" s="132">
        <v>0</v>
      </c>
      <c r="L13" s="132">
        <v>0</v>
      </c>
      <c r="M13" s="132">
        <v>0</v>
      </c>
      <c r="N13" s="130">
        <f t="shared" si="0"/>
        <v>0</v>
      </c>
      <c r="O13" s="130">
        <f t="shared" si="0"/>
        <v>0</v>
      </c>
      <c r="P13" s="130">
        <f t="shared" si="0"/>
        <v>0</v>
      </c>
      <c r="Q13" s="134"/>
    </row>
    <row r="14" spans="1:20" ht="15" x14ac:dyDescent="0.25">
      <c r="A14" s="6" t="s">
        <v>23</v>
      </c>
      <c r="B14" s="116">
        <v>0</v>
      </c>
      <c r="C14" s="116">
        <v>0</v>
      </c>
      <c r="D14" s="116">
        <v>3</v>
      </c>
      <c r="E14" s="128">
        <v>0</v>
      </c>
      <c r="F14" s="128">
        <v>0</v>
      </c>
      <c r="G14" s="128">
        <v>0</v>
      </c>
      <c r="H14" s="131">
        <v>2</v>
      </c>
      <c r="I14" s="131">
        <v>0</v>
      </c>
      <c r="J14" s="131">
        <v>27</v>
      </c>
      <c r="K14" s="132">
        <v>0</v>
      </c>
      <c r="L14" s="132">
        <v>0</v>
      </c>
      <c r="M14" s="132">
        <v>0</v>
      </c>
      <c r="N14" s="130">
        <f t="shared" si="0"/>
        <v>2</v>
      </c>
      <c r="O14" s="130">
        <f t="shared" si="0"/>
        <v>0</v>
      </c>
      <c r="P14" s="130">
        <f t="shared" si="0"/>
        <v>30</v>
      </c>
      <c r="Q14" s="134"/>
    </row>
    <row r="15" spans="1:20" ht="15" x14ac:dyDescent="0.25">
      <c r="A15" s="6" t="s">
        <v>24</v>
      </c>
      <c r="B15" s="116">
        <v>0</v>
      </c>
      <c r="C15" s="116">
        <v>0</v>
      </c>
      <c r="D15" s="116">
        <v>7</v>
      </c>
      <c r="E15" s="128">
        <v>0</v>
      </c>
      <c r="F15" s="128">
        <v>0</v>
      </c>
      <c r="G15" s="128">
        <v>0</v>
      </c>
      <c r="H15" s="131">
        <v>9</v>
      </c>
      <c r="I15" s="131">
        <v>4</v>
      </c>
      <c r="J15" s="131">
        <v>114</v>
      </c>
      <c r="K15" s="132">
        <v>0</v>
      </c>
      <c r="L15" s="132">
        <v>0</v>
      </c>
      <c r="M15" s="132">
        <v>0</v>
      </c>
      <c r="N15" s="130">
        <f t="shared" si="0"/>
        <v>9</v>
      </c>
      <c r="O15" s="130">
        <f t="shared" si="0"/>
        <v>4</v>
      </c>
      <c r="P15" s="130">
        <f t="shared" si="0"/>
        <v>121</v>
      </c>
      <c r="Q15" s="134"/>
    </row>
    <row r="16" spans="1:20" ht="15.75" thickBot="1" x14ac:dyDescent="0.3">
      <c r="A16" s="6" t="s">
        <v>25</v>
      </c>
      <c r="B16" s="116">
        <v>0</v>
      </c>
      <c r="C16" s="116">
        <v>0</v>
      </c>
      <c r="D16" s="116">
        <v>0</v>
      </c>
      <c r="E16" s="128">
        <v>0</v>
      </c>
      <c r="F16" s="128">
        <v>0</v>
      </c>
      <c r="G16" s="128">
        <v>0</v>
      </c>
      <c r="H16" s="131">
        <v>0</v>
      </c>
      <c r="I16" s="131">
        <v>0</v>
      </c>
      <c r="J16" s="131">
        <v>0</v>
      </c>
      <c r="K16" s="132">
        <v>0</v>
      </c>
      <c r="L16" s="132">
        <v>0</v>
      </c>
      <c r="M16" s="132">
        <v>0</v>
      </c>
      <c r="N16" s="130">
        <f t="shared" si="0"/>
        <v>0</v>
      </c>
      <c r="O16" s="130">
        <f t="shared" si="0"/>
        <v>0</v>
      </c>
      <c r="P16" s="130">
        <f t="shared" si="0"/>
        <v>0</v>
      </c>
      <c r="Q16" s="134"/>
    </row>
    <row r="17" spans="1:17" ht="13.5" thickBot="1" x14ac:dyDescent="0.25">
      <c r="A17" s="5" t="s">
        <v>1</v>
      </c>
      <c r="B17" s="105">
        <f t="shared" ref="B17:O17" si="1">SUM(B10:B16)</f>
        <v>0</v>
      </c>
      <c r="C17" s="105">
        <f t="shared" si="1"/>
        <v>0</v>
      </c>
      <c r="D17" s="105">
        <f t="shared" si="1"/>
        <v>609</v>
      </c>
      <c r="E17" s="127">
        <f t="shared" si="1"/>
        <v>5</v>
      </c>
      <c r="F17" s="127">
        <f t="shared" si="1"/>
        <v>1</v>
      </c>
      <c r="G17" s="127">
        <f t="shared" si="1"/>
        <v>271</v>
      </c>
      <c r="H17" s="106">
        <f t="shared" si="1"/>
        <v>11</v>
      </c>
      <c r="I17" s="106">
        <f t="shared" si="1"/>
        <v>4</v>
      </c>
      <c r="J17" s="106">
        <f t="shared" si="1"/>
        <v>149</v>
      </c>
      <c r="K17" s="107">
        <f t="shared" si="1"/>
        <v>0</v>
      </c>
      <c r="L17" s="107">
        <f t="shared" si="1"/>
        <v>0</v>
      </c>
      <c r="M17" s="107">
        <f t="shared" si="1"/>
        <v>0</v>
      </c>
      <c r="N17" s="129">
        <f t="shared" si="1"/>
        <v>16</v>
      </c>
      <c r="O17" s="129">
        <f t="shared" si="1"/>
        <v>5</v>
      </c>
      <c r="P17" s="129">
        <f>SUM(P10:P16)</f>
        <v>1029</v>
      </c>
      <c r="Q17" s="135"/>
    </row>
  </sheetData>
  <phoneticPr fontId="0" type="noConversion"/>
  <hyperlinks>
    <hyperlink ref="A8" location="FORMATOS!A1" display="RETORNAR AL INICIO"/>
  </hyperlinks>
  <pageMargins left="0.75" right="0.75" top="1" bottom="1" header="0" footer="0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J47"/>
  <sheetViews>
    <sheetView showGridLines="0" topLeftCell="A16" zoomScaleNormal="100" workbookViewId="0">
      <selection activeCell="B39" sqref="B39:G42"/>
    </sheetView>
  </sheetViews>
  <sheetFormatPr baseColWidth="10" defaultRowHeight="12.75" x14ac:dyDescent="0.2"/>
  <cols>
    <col min="1" max="1" width="39.140625" customWidth="1"/>
    <col min="2" max="8" width="18.28515625" style="8" customWidth="1"/>
    <col min="9" max="9" width="28.85546875" style="8" customWidth="1"/>
  </cols>
  <sheetData>
    <row r="1" spans="1:10" ht="60.75" customHeight="1" x14ac:dyDescent="0.2"/>
    <row r="3" spans="1:10" ht="13.5" thickBot="1" x14ac:dyDescent="0.25">
      <c r="A3" s="62" t="s">
        <v>95</v>
      </c>
      <c r="B3" s="55" t="s">
        <v>101</v>
      </c>
    </row>
    <row r="4" spans="1:10" ht="13.5" thickBot="1" x14ac:dyDescent="0.25">
      <c r="A4" s="62" t="s">
        <v>96</v>
      </c>
      <c r="B4" s="64" t="str">
        <f>'302-A - VINCULACION'!B4</f>
        <v>29/02/2020</v>
      </c>
    </row>
    <row r="5" spans="1:10" ht="12.75" customHeight="1" thickBot="1" x14ac:dyDescent="0.25">
      <c r="A5" s="62" t="s">
        <v>97</v>
      </c>
      <c r="B5" s="56" t="s">
        <v>102</v>
      </c>
    </row>
    <row r="6" spans="1:10" s="61" customFormat="1" ht="46.5" customHeight="1" x14ac:dyDescent="0.2">
      <c r="A6" s="75" t="s">
        <v>27</v>
      </c>
      <c r="B6" s="136" t="s">
        <v>28</v>
      </c>
      <c r="C6" s="136"/>
      <c r="D6" s="136"/>
      <c r="E6" s="136"/>
      <c r="F6" s="59"/>
      <c r="G6" s="59"/>
      <c r="H6" s="59"/>
      <c r="I6" s="59"/>
      <c r="J6" s="60"/>
    </row>
    <row r="7" spans="1:10" s="61" customFormat="1" ht="15.75" customHeight="1" x14ac:dyDescent="0.3">
      <c r="B7" s="58"/>
      <c r="C7" s="58"/>
      <c r="D7" s="58"/>
      <c r="E7" s="58"/>
      <c r="F7" s="58"/>
      <c r="G7" s="59"/>
      <c r="H7" s="59"/>
      <c r="I7" s="59"/>
      <c r="J7" s="60"/>
    </row>
    <row r="8" spans="1:10" ht="19.5" x14ac:dyDescent="0.4">
      <c r="A8" s="38" t="s">
        <v>87</v>
      </c>
      <c r="B8" s="11"/>
      <c r="C8" s="9"/>
      <c r="D8" s="9"/>
      <c r="E8" s="9"/>
      <c r="F8" s="9"/>
      <c r="G8" s="9"/>
      <c r="J8" s="10"/>
    </row>
    <row r="9" spans="1:10" ht="17.25" x14ac:dyDescent="0.3">
      <c r="A9" s="12" t="s">
        <v>29</v>
      </c>
      <c r="B9" s="13"/>
      <c r="C9" s="13"/>
      <c r="D9" s="13"/>
      <c r="E9" s="13"/>
      <c r="F9" s="13"/>
      <c r="G9" s="13"/>
    </row>
    <row r="10" spans="1:10" ht="13.5" x14ac:dyDescent="0.25">
      <c r="A10" s="14" t="s">
        <v>0</v>
      </c>
      <c r="B10" s="15" t="s">
        <v>30</v>
      </c>
      <c r="C10" s="15" t="s">
        <v>31</v>
      </c>
      <c r="D10" s="15" t="s">
        <v>32</v>
      </c>
      <c r="E10" s="15" t="s">
        <v>33</v>
      </c>
      <c r="F10" s="15" t="s">
        <v>34</v>
      </c>
      <c r="G10" s="15" t="s">
        <v>35</v>
      </c>
      <c r="H10" s="15" t="s">
        <v>36</v>
      </c>
      <c r="I10" s="15" t="s">
        <v>14</v>
      </c>
    </row>
    <row r="11" spans="1:10" ht="15" x14ac:dyDescent="0.25">
      <c r="A11" s="16" t="s">
        <v>37</v>
      </c>
      <c r="B11" s="96">
        <v>302401367</v>
      </c>
      <c r="C11" s="96">
        <v>240012391</v>
      </c>
      <c r="D11" s="96">
        <v>2462013634</v>
      </c>
      <c r="E11" s="96"/>
      <c r="F11" s="96">
        <v>209198399</v>
      </c>
      <c r="G11" s="96">
        <v>844601067</v>
      </c>
      <c r="H11" s="96"/>
      <c r="I11" s="87"/>
    </row>
    <row r="12" spans="1:10" ht="15" x14ac:dyDescent="0.25">
      <c r="A12" s="16" t="s">
        <v>38</v>
      </c>
      <c r="B12" s="96">
        <v>24099044</v>
      </c>
      <c r="C12" s="96">
        <v>3993224</v>
      </c>
      <c r="D12" s="96"/>
      <c r="E12" s="96"/>
      <c r="F12" s="96"/>
      <c r="G12" s="96"/>
      <c r="H12" s="96"/>
      <c r="I12" s="87"/>
    </row>
    <row r="13" spans="1:10" ht="15" x14ac:dyDescent="0.25">
      <c r="A13" s="16" t="s">
        <v>39</v>
      </c>
      <c r="B13" s="96">
        <v>510627</v>
      </c>
      <c r="C13" s="96"/>
      <c r="D13" s="96"/>
      <c r="E13" s="96"/>
      <c r="F13" s="96"/>
      <c r="G13" s="96"/>
      <c r="H13" s="96"/>
      <c r="I13" s="87"/>
    </row>
    <row r="14" spans="1:10" ht="15" x14ac:dyDescent="0.25">
      <c r="A14" s="16" t="s">
        <v>40</v>
      </c>
      <c r="B14" s="96">
        <v>8842017</v>
      </c>
      <c r="C14" s="96"/>
      <c r="D14" s="96"/>
      <c r="E14" s="96"/>
      <c r="F14" s="96"/>
      <c r="G14" s="96"/>
      <c r="H14" s="96"/>
      <c r="I14" s="87"/>
    </row>
    <row r="15" spans="1:10" ht="15" x14ac:dyDescent="0.25">
      <c r="A15" s="16" t="s">
        <v>41</v>
      </c>
      <c r="B15" s="96">
        <v>5539565</v>
      </c>
      <c r="C15" s="96"/>
      <c r="D15" s="96"/>
      <c r="E15" s="96"/>
      <c r="F15" s="96"/>
      <c r="G15" s="96"/>
      <c r="H15" s="96"/>
      <c r="I15" s="87"/>
    </row>
    <row r="16" spans="1:10" ht="15" x14ac:dyDescent="0.25">
      <c r="A16" s="16" t="s">
        <v>42</v>
      </c>
      <c r="B16" s="96"/>
      <c r="C16" s="96"/>
      <c r="D16" s="96">
        <v>1285768</v>
      </c>
      <c r="E16" s="96"/>
      <c r="F16" s="96">
        <v>78535498</v>
      </c>
      <c r="G16" s="96">
        <v>301493119</v>
      </c>
      <c r="H16" s="96"/>
      <c r="I16" s="87"/>
    </row>
    <row r="17" spans="1:9" ht="15" x14ac:dyDescent="0.25">
      <c r="A17" s="16" t="s">
        <v>43</v>
      </c>
      <c r="B17" s="96"/>
      <c r="C17" s="96"/>
      <c r="D17" s="96">
        <v>1091687674</v>
      </c>
      <c r="E17" s="96"/>
      <c r="F17" s="96">
        <v>105746051</v>
      </c>
      <c r="G17" s="96">
        <v>410129658</v>
      </c>
      <c r="H17" s="96"/>
      <c r="I17" s="87"/>
    </row>
    <row r="18" spans="1:9" ht="15" x14ac:dyDescent="0.25">
      <c r="A18" s="16" t="s">
        <v>44</v>
      </c>
      <c r="B18" s="96">
        <v>3559127</v>
      </c>
      <c r="C18" s="96"/>
      <c r="D18" s="96"/>
      <c r="E18" s="96"/>
      <c r="F18" s="96"/>
      <c r="G18" s="96"/>
      <c r="H18" s="96"/>
      <c r="I18" s="87"/>
    </row>
    <row r="19" spans="1:9" ht="15" x14ac:dyDescent="0.25">
      <c r="A19" s="16" t="s">
        <v>45</v>
      </c>
      <c r="B19" s="96">
        <v>8015477</v>
      </c>
      <c r="C19" s="96">
        <v>7158350</v>
      </c>
      <c r="D19" s="96">
        <v>107896702</v>
      </c>
      <c r="E19" s="96"/>
      <c r="F19" s="96">
        <v>3784833</v>
      </c>
      <c r="G19" s="96">
        <v>11202183</v>
      </c>
      <c r="H19" s="96"/>
      <c r="I19" s="87"/>
    </row>
    <row r="20" spans="1:9" ht="13.5" x14ac:dyDescent="0.25">
      <c r="A20" s="18"/>
      <c r="B20" s="96"/>
      <c r="C20" s="96"/>
      <c r="D20" s="96"/>
      <c r="E20" s="96"/>
      <c r="F20" s="96"/>
      <c r="G20" s="96"/>
      <c r="H20" s="96"/>
      <c r="I20" s="17"/>
    </row>
    <row r="21" spans="1:9" ht="13.5" x14ac:dyDescent="0.25">
      <c r="A21" s="14" t="s">
        <v>1</v>
      </c>
      <c r="B21" s="19">
        <f>SUM(B11:B19)</f>
        <v>352967224</v>
      </c>
      <c r="C21" s="19">
        <f t="shared" ref="C21:H21" si="0">SUM(C11:C19)</f>
        <v>251163965</v>
      </c>
      <c r="D21" s="19">
        <f t="shared" si="0"/>
        <v>3662883778</v>
      </c>
      <c r="E21" s="19">
        <f t="shared" si="0"/>
        <v>0</v>
      </c>
      <c r="F21" s="19">
        <f t="shared" si="0"/>
        <v>397264781</v>
      </c>
      <c r="G21" s="19">
        <f t="shared" si="0"/>
        <v>1567426027</v>
      </c>
      <c r="H21" s="19">
        <f t="shared" si="0"/>
        <v>0</v>
      </c>
      <c r="I21" s="17"/>
    </row>
    <row r="22" spans="1:9" ht="13.5" x14ac:dyDescent="0.25">
      <c r="A22" s="20"/>
      <c r="B22" s="109"/>
      <c r="C22" s="109"/>
      <c r="D22" s="109"/>
      <c r="E22" s="109"/>
      <c r="F22" s="109"/>
      <c r="G22" s="109"/>
      <c r="H22" s="109"/>
      <c r="I22" s="9"/>
    </row>
    <row r="23" spans="1:9" ht="13.5" x14ac:dyDescent="0.25">
      <c r="A23" s="20"/>
      <c r="B23" s="110"/>
      <c r="C23" s="110"/>
      <c r="D23" s="110"/>
      <c r="E23" s="110"/>
      <c r="F23" s="110"/>
      <c r="G23" s="110"/>
      <c r="H23" s="110"/>
      <c r="I23" s="9"/>
    </row>
    <row r="24" spans="1:9" ht="17.25" x14ac:dyDescent="0.3">
      <c r="A24" s="12" t="s">
        <v>46</v>
      </c>
      <c r="B24" s="111"/>
      <c r="C24" s="111"/>
      <c r="D24" s="111"/>
      <c r="E24" s="111"/>
      <c r="F24" s="111"/>
      <c r="G24" s="111"/>
      <c r="H24" s="111"/>
      <c r="I24" s="9"/>
    </row>
    <row r="25" spans="1:9" ht="13.5" x14ac:dyDescent="0.25">
      <c r="A25" s="14" t="s">
        <v>0</v>
      </c>
      <c r="B25" s="112" t="s">
        <v>30</v>
      </c>
      <c r="C25" s="112" t="s">
        <v>31</v>
      </c>
      <c r="D25" s="112" t="s">
        <v>32</v>
      </c>
      <c r="E25" s="112" t="s">
        <v>33</v>
      </c>
      <c r="F25" s="112" t="s">
        <v>34</v>
      </c>
      <c r="G25" s="112" t="s">
        <v>35</v>
      </c>
      <c r="H25" s="112" t="s">
        <v>36</v>
      </c>
      <c r="I25" s="15" t="s">
        <v>14</v>
      </c>
    </row>
    <row r="26" spans="1:9" ht="13.5" x14ac:dyDescent="0.25">
      <c r="A26" s="27" t="s">
        <v>103</v>
      </c>
      <c r="B26" s="97"/>
      <c r="C26" s="98"/>
      <c r="D26" s="98"/>
      <c r="E26" s="98"/>
      <c r="F26" s="98"/>
      <c r="G26" s="98"/>
      <c r="H26" s="99"/>
      <c r="I26" s="87"/>
    </row>
    <row r="27" spans="1:9" ht="13.5" x14ac:dyDescent="0.25">
      <c r="A27" s="27" t="s">
        <v>104</v>
      </c>
      <c r="B27" s="97">
        <v>168268</v>
      </c>
      <c r="C27" s="98"/>
      <c r="D27" s="98">
        <v>1566697</v>
      </c>
      <c r="E27" s="98"/>
      <c r="F27" s="98">
        <v>3851008</v>
      </c>
      <c r="G27" s="98">
        <v>9573320</v>
      </c>
      <c r="H27" s="99"/>
      <c r="I27" s="87"/>
    </row>
    <row r="28" spans="1:9" ht="13.5" x14ac:dyDescent="0.25">
      <c r="A28" s="27" t="s">
        <v>105</v>
      </c>
      <c r="B28" s="97">
        <v>6641127</v>
      </c>
      <c r="C28" s="98"/>
      <c r="D28" s="98">
        <v>16687210</v>
      </c>
      <c r="E28" s="98"/>
      <c r="F28" s="98">
        <v>124453805</v>
      </c>
      <c r="G28" s="98">
        <v>222164159</v>
      </c>
      <c r="H28" s="99"/>
      <c r="I28" s="87"/>
    </row>
    <row r="29" spans="1:9" ht="13.5" x14ac:dyDescent="0.25">
      <c r="A29" s="27" t="s">
        <v>106</v>
      </c>
      <c r="B29" s="113">
        <v>9608976</v>
      </c>
      <c r="C29" s="114">
        <v>1489122</v>
      </c>
      <c r="D29" s="114">
        <v>116690082</v>
      </c>
      <c r="E29" s="114"/>
      <c r="F29" s="114">
        <v>88326604</v>
      </c>
      <c r="G29" s="114">
        <v>180585796</v>
      </c>
      <c r="H29" s="100"/>
      <c r="I29" s="87"/>
    </row>
    <row r="30" spans="1:9" ht="13.5" x14ac:dyDescent="0.25">
      <c r="A30" s="27" t="s">
        <v>107</v>
      </c>
      <c r="B30" s="115">
        <v>13951878</v>
      </c>
      <c r="C30" s="114">
        <v>6529683</v>
      </c>
      <c r="D30" s="114">
        <v>86203071</v>
      </c>
      <c r="E30" s="114"/>
      <c r="F30" s="114">
        <v>6221529</v>
      </c>
      <c r="G30" s="114">
        <v>21898228</v>
      </c>
      <c r="H30" s="100"/>
      <c r="I30" s="87"/>
    </row>
    <row r="31" spans="1:9" ht="13.5" x14ac:dyDescent="0.25">
      <c r="A31" s="27" t="s">
        <v>108</v>
      </c>
      <c r="B31" s="101">
        <v>712941</v>
      </c>
      <c r="C31" s="113"/>
      <c r="D31" s="114"/>
      <c r="E31" s="114"/>
      <c r="F31" s="114">
        <v>9008420</v>
      </c>
      <c r="G31" s="114">
        <v>7580194</v>
      </c>
      <c r="H31" s="100"/>
      <c r="I31" s="87"/>
    </row>
    <row r="32" spans="1:9" ht="13.5" x14ac:dyDescent="0.25">
      <c r="A32" s="27" t="s">
        <v>109</v>
      </c>
      <c r="B32" s="101">
        <v>1057901</v>
      </c>
      <c r="C32" s="113">
        <v>175406</v>
      </c>
      <c r="D32" s="114">
        <v>9051361</v>
      </c>
      <c r="E32" s="114"/>
      <c r="F32" s="114">
        <v>5521095</v>
      </c>
      <c r="G32" s="114">
        <v>11757749</v>
      </c>
      <c r="H32" s="100"/>
      <c r="I32" s="87"/>
    </row>
    <row r="33" spans="1:9" ht="13.5" x14ac:dyDescent="0.25">
      <c r="A33" s="27" t="s">
        <v>111</v>
      </c>
      <c r="B33" s="101"/>
      <c r="C33" s="102"/>
      <c r="D33" s="102"/>
      <c r="E33" s="102"/>
      <c r="F33" s="102"/>
      <c r="G33" s="102"/>
      <c r="H33" s="102"/>
      <c r="I33" s="87"/>
    </row>
    <row r="34" spans="1:9" ht="13.5" x14ac:dyDescent="0.25">
      <c r="A34" s="14" t="s">
        <v>1</v>
      </c>
      <c r="B34" s="19">
        <f>SUM(B26:B33)</f>
        <v>32141091</v>
      </c>
      <c r="C34" s="19">
        <f t="shared" ref="C34:H34" si="1">SUM(C26:C33)</f>
        <v>8194211</v>
      </c>
      <c r="D34" s="19">
        <f t="shared" si="1"/>
        <v>230198421</v>
      </c>
      <c r="E34" s="19">
        <f t="shared" si="1"/>
        <v>0</v>
      </c>
      <c r="F34" s="19">
        <f t="shared" si="1"/>
        <v>237382461</v>
      </c>
      <c r="G34" s="19">
        <f t="shared" si="1"/>
        <v>453559446</v>
      </c>
      <c r="H34" s="19">
        <f t="shared" si="1"/>
        <v>0</v>
      </c>
      <c r="I34" s="17"/>
    </row>
    <row r="35" spans="1:9" ht="13.5" x14ac:dyDescent="0.25">
      <c r="B35" s="110"/>
      <c r="C35" s="110"/>
      <c r="D35" s="110"/>
      <c r="E35" s="110"/>
      <c r="F35" s="110"/>
      <c r="G35" s="110"/>
      <c r="H35" s="110"/>
      <c r="I35"/>
    </row>
    <row r="36" spans="1:9" ht="13.5" x14ac:dyDescent="0.25">
      <c r="A36" s="20"/>
      <c r="B36" s="110"/>
      <c r="C36" s="110"/>
      <c r="D36" s="110"/>
      <c r="E36" s="110"/>
      <c r="F36" s="110"/>
      <c r="G36" s="110"/>
      <c r="H36" s="110"/>
      <c r="I36"/>
    </row>
    <row r="37" spans="1:9" ht="17.25" x14ac:dyDescent="0.3">
      <c r="A37" s="12" t="s">
        <v>47</v>
      </c>
      <c r="B37" s="111"/>
      <c r="C37" s="111"/>
      <c r="D37" s="111"/>
      <c r="E37" s="111"/>
      <c r="F37" s="111"/>
      <c r="G37" s="111"/>
      <c r="H37" s="111"/>
      <c r="I37"/>
    </row>
    <row r="38" spans="1:9" ht="13.5" x14ac:dyDescent="0.25">
      <c r="A38" s="14" t="s">
        <v>0</v>
      </c>
      <c r="B38" s="112" t="s">
        <v>30</v>
      </c>
      <c r="C38" s="112" t="s">
        <v>31</v>
      </c>
      <c r="D38" s="112" t="s">
        <v>32</v>
      </c>
      <c r="E38" s="112" t="s">
        <v>33</v>
      </c>
      <c r="F38" s="112" t="s">
        <v>34</v>
      </c>
      <c r="G38" s="112" t="s">
        <v>35</v>
      </c>
      <c r="H38" s="112" t="s">
        <v>36</v>
      </c>
      <c r="I38" s="15" t="s">
        <v>14</v>
      </c>
    </row>
    <row r="39" spans="1:9" ht="13.5" x14ac:dyDescent="0.2">
      <c r="A39" s="117" t="s">
        <v>113</v>
      </c>
      <c r="B39" s="118">
        <v>444894259</v>
      </c>
      <c r="C39" s="118">
        <v>651442076</v>
      </c>
      <c r="D39" s="118">
        <v>13914928863</v>
      </c>
      <c r="E39" s="118"/>
      <c r="F39" s="118">
        <v>63852636</v>
      </c>
      <c r="G39" s="118">
        <v>367728281</v>
      </c>
      <c r="H39" s="119"/>
      <c r="I39" s="123"/>
    </row>
    <row r="40" spans="1:9" ht="13.5" x14ac:dyDescent="0.2">
      <c r="A40" s="120" t="s">
        <v>114</v>
      </c>
      <c r="B40" s="121">
        <v>2161634</v>
      </c>
      <c r="C40" s="121"/>
      <c r="D40" s="121">
        <v>7861221</v>
      </c>
      <c r="E40" s="121"/>
      <c r="F40" s="121">
        <v>69159704</v>
      </c>
      <c r="G40" s="121">
        <v>245155617</v>
      </c>
      <c r="H40" s="122"/>
      <c r="I40" s="84"/>
    </row>
    <row r="41" spans="1:9" ht="13.5" x14ac:dyDescent="0.2">
      <c r="A41" s="120" t="s">
        <v>115</v>
      </c>
      <c r="B41" s="121">
        <v>1637.5139999999997</v>
      </c>
      <c r="C41" s="121"/>
      <c r="D41" s="121">
        <v>817788.3110000001</v>
      </c>
      <c r="E41" s="121"/>
      <c r="F41" s="121">
        <v>7998590.8976666667</v>
      </c>
      <c r="G41" s="121">
        <v>25586277.17233333</v>
      </c>
      <c r="H41" s="122"/>
      <c r="I41" s="84"/>
    </row>
    <row r="42" spans="1:9" ht="13.5" x14ac:dyDescent="0.25">
      <c r="A42" s="21"/>
      <c r="B42" s="103"/>
      <c r="C42" s="103"/>
      <c r="D42" s="103"/>
      <c r="E42" s="103"/>
      <c r="F42" s="103"/>
      <c r="G42" s="103"/>
      <c r="H42" s="104"/>
      <c r="I42" s="17"/>
    </row>
    <row r="43" spans="1:9" ht="13.5" x14ac:dyDescent="0.25">
      <c r="A43" s="14" t="s">
        <v>1</v>
      </c>
      <c r="B43" s="19">
        <f>SUM(B39:B42)</f>
        <v>447057530.514</v>
      </c>
      <c r="C43" s="19">
        <f t="shared" ref="C43:H43" si="2">SUM(C39:C42)</f>
        <v>651442076</v>
      </c>
      <c r="D43" s="19">
        <f t="shared" si="2"/>
        <v>13923607872.311001</v>
      </c>
      <c r="E43" s="19">
        <f t="shared" si="2"/>
        <v>0</v>
      </c>
      <c r="F43" s="19">
        <f t="shared" si="2"/>
        <v>141010930.89766666</v>
      </c>
      <c r="G43" s="19">
        <f t="shared" si="2"/>
        <v>638470175.17233336</v>
      </c>
      <c r="H43" s="19">
        <f t="shared" si="2"/>
        <v>0</v>
      </c>
      <c r="I43" s="17"/>
    </row>
    <row r="45" spans="1:9" ht="17.25" x14ac:dyDescent="0.3">
      <c r="A45" s="12" t="s">
        <v>48</v>
      </c>
    </row>
    <row r="46" spans="1:9" ht="13.5" x14ac:dyDescent="0.25">
      <c r="A46" s="14" t="s">
        <v>0</v>
      </c>
      <c r="B46" s="15" t="s">
        <v>30</v>
      </c>
      <c r="C46" s="15" t="s">
        <v>31</v>
      </c>
      <c r="D46" s="15" t="s">
        <v>32</v>
      </c>
      <c r="E46" s="15" t="s">
        <v>33</v>
      </c>
      <c r="F46" s="15" t="s">
        <v>34</v>
      </c>
      <c r="G46" s="15" t="s">
        <v>35</v>
      </c>
      <c r="H46" s="15" t="s">
        <v>36</v>
      </c>
      <c r="I46" s="15" t="s">
        <v>14</v>
      </c>
    </row>
    <row r="47" spans="1:9" ht="13.5" x14ac:dyDescent="0.25">
      <c r="A47" s="14" t="s">
        <v>49</v>
      </c>
      <c r="B47" s="19">
        <f t="shared" ref="B47:H47" si="3">+B21+B34+B43</f>
        <v>832165845.51399994</v>
      </c>
      <c r="C47" s="19">
        <f t="shared" si="3"/>
        <v>910800252</v>
      </c>
      <c r="D47" s="19">
        <f t="shared" si="3"/>
        <v>17816690071.311001</v>
      </c>
      <c r="E47" s="19">
        <f t="shared" si="3"/>
        <v>0</v>
      </c>
      <c r="F47" s="19">
        <f t="shared" si="3"/>
        <v>775658172.89766669</v>
      </c>
      <c r="G47" s="19">
        <f t="shared" si="3"/>
        <v>2659455648.1723332</v>
      </c>
      <c r="H47" s="19">
        <f t="shared" si="3"/>
        <v>0</v>
      </c>
      <c r="I47" s="88"/>
    </row>
  </sheetData>
  <mergeCells count="1">
    <mergeCell ref="B6:E6"/>
  </mergeCells>
  <hyperlinks>
    <hyperlink ref="A8" location="FORMATOS!A1" display="RETORNAR AL INICIO"/>
  </hyperlinks>
  <printOptions horizontalCentered="1"/>
  <pageMargins left="0.51181102362204722" right="0.19685039370078741" top="0.39370078740157483" bottom="0.98425196850393704" header="0" footer="0"/>
  <pageSetup scale="70" orientation="landscape" horizontalDpi="4294967294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D25"/>
  <sheetViews>
    <sheetView topLeftCell="A10" zoomScaleNormal="100" workbookViewId="0">
      <selection activeCell="C29" sqref="C29"/>
    </sheetView>
  </sheetViews>
  <sheetFormatPr baseColWidth="10" defaultRowHeight="12.75" x14ac:dyDescent="0.2"/>
  <cols>
    <col min="1" max="1" width="33.28515625" customWidth="1"/>
    <col min="2" max="2" width="25.5703125" customWidth="1"/>
    <col min="3" max="3" width="25.42578125" customWidth="1"/>
  </cols>
  <sheetData>
    <row r="1" spans="1:4" ht="56.25" customHeight="1" x14ac:dyDescent="0.2"/>
    <row r="3" spans="1:4" ht="13.5" thickBot="1" x14ac:dyDescent="0.25">
      <c r="A3" s="62" t="s">
        <v>95</v>
      </c>
      <c r="B3" s="55" t="s">
        <v>101</v>
      </c>
    </row>
    <row r="4" spans="1:4" ht="13.5" thickBot="1" x14ac:dyDescent="0.25">
      <c r="A4" s="62" t="s">
        <v>96</v>
      </c>
      <c r="B4" s="64" t="str">
        <f>'302-A - VINCULACION'!B4</f>
        <v>29/02/2020</v>
      </c>
    </row>
    <row r="5" spans="1:4" ht="13.5" thickBot="1" x14ac:dyDescent="0.25">
      <c r="A5" s="62" t="s">
        <v>97</v>
      </c>
      <c r="B5" s="56" t="s">
        <v>102</v>
      </c>
    </row>
    <row r="7" spans="1:4" ht="51.75" x14ac:dyDescent="0.2">
      <c r="A7" s="73" t="s">
        <v>50</v>
      </c>
      <c r="B7" s="74" t="s">
        <v>51</v>
      </c>
      <c r="C7" s="22"/>
    </row>
    <row r="8" spans="1:4" ht="20.25" customHeight="1" x14ac:dyDescent="0.35">
      <c r="B8" s="23"/>
      <c r="C8" s="23"/>
      <c r="D8" s="24"/>
    </row>
    <row r="9" spans="1:4" ht="20.25" customHeight="1" x14ac:dyDescent="0.35">
      <c r="A9" s="137" t="s">
        <v>52</v>
      </c>
      <c r="B9" s="137"/>
      <c r="C9" s="23"/>
      <c r="D9" s="24"/>
    </row>
    <row r="10" spans="1:4" ht="29.25" customHeight="1" x14ac:dyDescent="0.4">
      <c r="A10" s="38" t="s">
        <v>87</v>
      </c>
    </row>
    <row r="11" spans="1:4" ht="13.5" customHeight="1" x14ac:dyDescent="0.25">
      <c r="A11" s="25" t="s">
        <v>53</v>
      </c>
      <c r="B11" s="25"/>
      <c r="C11" s="10"/>
    </row>
    <row r="12" spans="1:4" ht="13.5" x14ac:dyDescent="0.25">
      <c r="A12" s="14" t="s">
        <v>0</v>
      </c>
      <c r="B12" s="15" t="s">
        <v>54</v>
      </c>
      <c r="C12" s="14" t="s">
        <v>14</v>
      </c>
    </row>
    <row r="13" spans="1:4" ht="15" x14ac:dyDescent="0.3">
      <c r="A13" s="26" t="s">
        <v>55</v>
      </c>
      <c r="B13" s="89">
        <v>11</v>
      </c>
      <c r="C13" s="27"/>
    </row>
    <row r="14" spans="1:4" ht="15" x14ac:dyDescent="0.3">
      <c r="A14" s="26" t="s">
        <v>56</v>
      </c>
      <c r="B14" s="89">
        <v>0</v>
      </c>
      <c r="C14" s="27"/>
    </row>
    <row r="15" spans="1:4" ht="15" x14ac:dyDescent="0.3">
      <c r="A15" s="26" t="s">
        <v>57</v>
      </c>
      <c r="B15" s="89">
        <v>5</v>
      </c>
      <c r="C15" s="27"/>
    </row>
    <row r="16" spans="1:4" ht="15" x14ac:dyDescent="0.3">
      <c r="A16" s="14" t="s">
        <v>48</v>
      </c>
      <c r="B16" s="90">
        <f>SUM(B13:B15)</f>
        <v>16</v>
      </c>
      <c r="C16" s="27"/>
    </row>
    <row r="17" spans="1:4" ht="13.5" x14ac:dyDescent="0.25">
      <c r="A17" s="28"/>
      <c r="B17" s="94"/>
      <c r="C17" s="10"/>
    </row>
    <row r="18" spans="1:4" ht="13.5" x14ac:dyDescent="0.25">
      <c r="A18" s="28"/>
      <c r="B18" s="94"/>
      <c r="C18" s="10"/>
    </row>
    <row r="19" spans="1:4" x14ac:dyDescent="0.2">
      <c r="B19" s="95"/>
    </row>
    <row r="20" spans="1:4" ht="13.5" customHeight="1" x14ac:dyDescent="0.25">
      <c r="A20" s="25" t="s">
        <v>58</v>
      </c>
      <c r="B20" s="13"/>
      <c r="C20" s="10"/>
      <c r="D20" s="10"/>
    </row>
    <row r="21" spans="1:4" ht="13.5" x14ac:dyDescent="0.25">
      <c r="A21" s="14" t="s">
        <v>0</v>
      </c>
      <c r="B21" s="15" t="s">
        <v>54</v>
      </c>
      <c r="C21" s="14" t="s">
        <v>14</v>
      </c>
    </row>
    <row r="22" spans="1:4" ht="15" x14ac:dyDescent="0.3">
      <c r="A22" s="16" t="s">
        <v>59</v>
      </c>
      <c r="B22" s="89">
        <v>14</v>
      </c>
      <c r="C22" s="27"/>
    </row>
    <row r="23" spans="1:4" ht="15" x14ac:dyDescent="0.3">
      <c r="A23" s="16" t="s">
        <v>60</v>
      </c>
      <c r="B23" s="108">
        <v>59</v>
      </c>
      <c r="C23" s="27"/>
    </row>
    <row r="24" spans="1:4" ht="15" x14ac:dyDescent="0.3">
      <c r="A24" s="16" t="s">
        <v>61</v>
      </c>
      <c r="B24" s="89">
        <v>0</v>
      </c>
      <c r="C24" s="27"/>
    </row>
    <row r="25" spans="1:4" ht="15" x14ac:dyDescent="0.3">
      <c r="A25" s="14" t="s">
        <v>48</v>
      </c>
      <c r="B25" s="90">
        <f>SUM(B22:B24)</f>
        <v>73</v>
      </c>
      <c r="C25" s="27"/>
    </row>
  </sheetData>
  <mergeCells count="1">
    <mergeCell ref="A9:B9"/>
  </mergeCells>
  <hyperlinks>
    <hyperlink ref="A10" location="FORMATOS!A1" display="RETORNAR AL INICIO"/>
  </hyperlinks>
  <pageMargins left="0.75" right="0.75" top="1" bottom="1" header="0" footer="0"/>
  <pageSetup paperSize="9" orientation="portrait" horizontalDpi="4294967294" verticalDpi="4294967295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G25"/>
  <sheetViews>
    <sheetView showGridLines="0" topLeftCell="A10" zoomScaleNormal="100" workbookViewId="0">
      <selection activeCell="B24" sqref="B24"/>
    </sheetView>
  </sheetViews>
  <sheetFormatPr baseColWidth="10" defaultRowHeight="12.75" x14ac:dyDescent="0.2"/>
  <cols>
    <col min="1" max="1" width="30.5703125" customWidth="1"/>
    <col min="2" max="3" width="16.42578125" customWidth="1"/>
    <col min="4" max="4" width="17.42578125" customWidth="1"/>
    <col min="5" max="5" width="19.42578125" customWidth="1"/>
    <col min="6" max="6" width="67.140625" customWidth="1"/>
  </cols>
  <sheetData>
    <row r="1" spans="1:7" ht="55.5" customHeight="1" x14ac:dyDescent="0.2"/>
    <row r="3" spans="1:7" ht="13.5" thickBot="1" x14ac:dyDescent="0.25">
      <c r="A3" s="62" t="s">
        <v>95</v>
      </c>
      <c r="B3" s="62"/>
      <c r="C3" s="62"/>
      <c r="D3" s="55" t="s">
        <v>101</v>
      </c>
    </row>
    <row r="4" spans="1:7" ht="13.5" thickBot="1" x14ac:dyDescent="0.25">
      <c r="A4" s="62" t="s">
        <v>96</v>
      </c>
      <c r="B4" s="62"/>
      <c r="C4" s="62"/>
      <c r="D4" s="64" t="str">
        <f>'302-A - VINCULACION'!B4</f>
        <v>29/02/2020</v>
      </c>
    </row>
    <row r="5" spans="1:7" ht="13.5" thickBot="1" x14ac:dyDescent="0.25">
      <c r="A5" s="62" t="s">
        <v>97</v>
      </c>
      <c r="B5" s="62"/>
      <c r="C5" s="62"/>
      <c r="D5" s="56" t="s">
        <v>102</v>
      </c>
    </row>
    <row r="6" spans="1:7" ht="58.5" customHeight="1" x14ac:dyDescent="0.3">
      <c r="A6" s="73" t="s">
        <v>62</v>
      </c>
      <c r="B6" s="23"/>
      <c r="C6" s="23"/>
      <c r="D6" s="137" t="s">
        <v>63</v>
      </c>
      <c r="E6" s="137"/>
      <c r="F6" s="23"/>
    </row>
    <row r="7" spans="1:7" ht="17.25" customHeight="1" x14ac:dyDescent="0.2"/>
    <row r="8" spans="1:7" ht="17.25" customHeight="1" x14ac:dyDescent="0.3">
      <c r="A8" s="137" t="s">
        <v>52</v>
      </c>
      <c r="B8" s="137"/>
      <c r="C8" s="137"/>
      <c r="D8" s="137"/>
      <c r="E8" s="137"/>
    </row>
    <row r="9" spans="1:7" ht="18.75" customHeight="1" x14ac:dyDescent="0.4">
      <c r="A9" s="38" t="s">
        <v>87</v>
      </c>
      <c r="B9" s="38"/>
      <c r="C9" s="38"/>
      <c r="D9" s="29"/>
      <c r="E9" s="29"/>
    </row>
    <row r="10" spans="1:7" ht="17.25" x14ac:dyDescent="0.3">
      <c r="A10" s="30" t="s">
        <v>64</v>
      </c>
      <c r="B10" s="30"/>
      <c r="C10" s="30"/>
      <c r="D10" s="25"/>
      <c r="E10" s="25"/>
      <c r="F10" s="10"/>
      <c r="G10" s="10"/>
    </row>
    <row r="11" spans="1:7" ht="24" customHeight="1" x14ac:dyDescent="0.3">
      <c r="A11" s="30"/>
      <c r="B11" s="138" t="s">
        <v>99</v>
      </c>
      <c r="C11" s="139"/>
      <c r="D11" s="138" t="s">
        <v>98</v>
      </c>
      <c r="E11" s="139"/>
      <c r="F11" s="10"/>
      <c r="G11" s="10"/>
    </row>
    <row r="12" spans="1:7" ht="41.25" customHeight="1" x14ac:dyDescent="0.2">
      <c r="A12" s="67" t="s">
        <v>0</v>
      </c>
      <c r="B12" s="67" t="s">
        <v>65</v>
      </c>
      <c r="C12" s="67" t="s">
        <v>66</v>
      </c>
      <c r="D12" s="67" t="s">
        <v>65</v>
      </c>
      <c r="E12" s="67" t="s">
        <v>66</v>
      </c>
      <c r="F12" s="67" t="s">
        <v>14</v>
      </c>
    </row>
    <row r="13" spans="1:7" ht="15" x14ac:dyDescent="0.3">
      <c r="A13" s="63" t="s">
        <v>67</v>
      </c>
      <c r="B13" s="83"/>
      <c r="C13" s="83">
        <v>1</v>
      </c>
      <c r="D13" s="83"/>
      <c r="E13" s="83">
        <v>1</v>
      </c>
      <c r="F13" s="124"/>
    </row>
    <row r="14" spans="1:7" ht="15" x14ac:dyDescent="0.3">
      <c r="A14" s="63" t="s">
        <v>68</v>
      </c>
      <c r="B14" s="83">
        <v>13</v>
      </c>
      <c r="C14" s="83"/>
      <c r="D14" s="83">
        <v>68</v>
      </c>
      <c r="E14" s="83"/>
      <c r="F14" s="65"/>
    </row>
    <row r="15" spans="1:7" ht="15" x14ac:dyDescent="0.3">
      <c r="A15" s="63" t="s">
        <v>69</v>
      </c>
      <c r="B15" s="83"/>
      <c r="C15" s="83"/>
      <c r="D15" s="83"/>
      <c r="E15" s="83"/>
      <c r="F15" s="65"/>
    </row>
    <row r="16" spans="1:7" ht="15" x14ac:dyDescent="0.3">
      <c r="A16" s="15" t="s">
        <v>48</v>
      </c>
      <c r="B16" s="90">
        <f>SUM(B13:B15)</f>
        <v>13</v>
      </c>
      <c r="C16" s="90">
        <f>SUM(C13:C15)</f>
        <v>1</v>
      </c>
      <c r="D16" s="90">
        <f>SUM(D13:D15)</f>
        <v>68</v>
      </c>
      <c r="E16" s="90">
        <f>SUM(E13:E15)</f>
        <v>1</v>
      </c>
      <c r="F16" s="66"/>
    </row>
    <row r="17" spans="1:7" x14ac:dyDescent="0.2">
      <c r="B17" s="8"/>
      <c r="C17" s="8"/>
      <c r="D17" s="8"/>
      <c r="E17" s="8"/>
    </row>
    <row r="18" spans="1:7" ht="17.25" x14ac:dyDescent="0.3">
      <c r="A18" s="30" t="s">
        <v>70</v>
      </c>
      <c r="B18" s="13"/>
      <c r="C18" s="13"/>
      <c r="D18" s="13"/>
      <c r="E18" s="13"/>
      <c r="F18" s="10"/>
      <c r="G18" s="10"/>
    </row>
    <row r="19" spans="1:7" ht="27" x14ac:dyDescent="0.2">
      <c r="A19" s="67" t="s">
        <v>0</v>
      </c>
      <c r="B19" s="67" t="s">
        <v>65</v>
      </c>
      <c r="C19" s="67" t="s">
        <v>66</v>
      </c>
      <c r="D19" s="67" t="s">
        <v>65</v>
      </c>
      <c r="E19" s="67" t="s">
        <v>66</v>
      </c>
      <c r="F19" s="67" t="s">
        <v>14</v>
      </c>
    </row>
    <row r="20" spans="1:7" ht="15" x14ac:dyDescent="0.2">
      <c r="A20" s="63" t="s">
        <v>67</v>
      </c>
      <c r="B20" s="91">
        <v>9</v>
      </c>
      <c r="C20" s="91"/>
      <c r="D20" s="91">
        <v>45</v>
      </c>
      <c r="E20" s="91"/>
      <c r="F20" s="80"/>
    </row>
    <row r="21" spans="1:7" ht="15" x14ac:dyDescent="0.2">
      <c r="A21" s="63" t="s">
        <v>68</v>
      </c>
      <c r="B21" s="91"/>
      <c r="C21" s="91"/>
      <c r="D21" s="91"/>
      <c r="E21" s="91"/>
      <c r="F21" s="80"/>
    </row>
    <row r="22" spans="1:7" ht="15" x14ac:dyDescent="0.2">
      <c r="A22" s="63" t="s">
        <v>69</v>
      </c>
      <c r="B22" s="91">
        <v>1</v>
      </c>
      <c r="C22" s="91"/>
      <c r="D22" s="91"/>
      <c r="E22" s="91"/>
      <c r="F22" s="81" t="s">
        <v>117</v>
      </c>
    </row>
    <row r="23" spans="1:7" ht="15" x14ac:dyDescent="0.2">
      <c r="A23" s="63" t="s">
        <v>110</v>
      </c>
      <c r="B23" s="91">
        <v>3</v>
      </c>
      <c r="C23" s="91"/>
      <c r="D23" s="91">
        <v>3</v>
      </c>
      <c r="E23" s="91"/>
      <c r="F23" s="80"/>
    </row>
    <row r="24" spans="1:7" ht="15" x14ac:dyDescent="0.2">
      <c r="A24" s="63" t="s">
        <v>111</v>
      </c>
      <c r="B24" s="91"/>
      <c r="C24" s="91"/>
      <c r="D24" s="91">
        <v>2</v>
      </c>
      <c r="E24" s="91"/>
      <c r="F24" s="93"/>
    </row>
    <row r="25" spans="1:7" ht="15" x14ac:dyDescent="0.25">
      <c r="A25" s="15" t="s">
        <v>48</v>
      </c>
      <c r="B25" s="92">
        <f>SUM(B20:B24)</f>
        <v>13</v>
      </c>
      <c r="C25" s="92">
        <f>SUM(C20:C24)</f>
        <v>0</v>
      </c>
      <c r="D25" s="92">
        <f>SUM(D20:D24)</f>
        <v>50</v>
      </c>
      <c r="E25" s="92">
        <f>SUM(E20:E24)</f>
        <v>0</v>
      </c>
      <c r="F25" s="82"/>
    </row>
  </sheetData>
  <mergeCells count="4">
    <mergeCell ref="A8:E8"/>
    <mergeCell ref="D6:E6"/>
    <mergeCell ref="B11:C11"/>
    <mergeCell ref="D11:E11"/>
  </mergeCells>
  <hyperlinks>
    <hyperlink ref="A9" location="FORMATOS!A1" display="RETORNAR AL INICIO"/>
  </hyperlinks>
  <printOptions horizontalCentered="1"/>
  <pageMargins left="0.74803149606299213" right="0.74803149606299213" top="0.98425196850393704" bottom="0.98425196850393704" header="0" footer="0"/>
  <pageSetup paperSize="9" scale="90" orientation="landscape" horizontalDpi="4294967294" verticalDpi="4294967295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G17"/>
  <sheetViews>
    <sheetView showGridLines="0" topLeftCell="A4" zoomScale="110" zoomScaleNormal="110" workbookViewId="0">
      <selection activeCell="D19" sqref="D19"/>
    </sheetView>
  </sheetViews>
  <sheetFormatPr baseColWidth="10" defaultRowHeight="12.75" x14ac:dyDescent="0.2"/>
  <cols>
    <col min="1" max="1" width="52.42578125" customWidth="1"/>
    <col min="2" max="2" width="13" customWidth="1"/>
    <col min="3" max="3" width="14.42578125" customWidth="1"/>
    <col min="4" max="4" width="14" customWidth="1"/>
    <col min="5" max="5" width="16.28515625" customWidth="1"/>
    <col min="6" max="6" width="75" customWidth="1"/>
  </cols>
  <sheetData>
    <row r="1" spans="1:7" ht="55.5" customHeight="1" x14ac:dyDescent="0.2"/>
    <row r="3" spans="1:7" ht="13.5" thickBot="1" x14ac:dyDescent="0.25">
      <c r="A3" s="62" t="s">
        <v>95</v>
      </c>
      <c r="B3" s="55" t="s">
        <v>101</v>
      </c>
    </row>
    <row r="4" spans="1:7" ht="13.5" thickBot="1" x14ac:dyDescent="0.25">
      <c r="A4" s="62" t="s">
        <v>96</v>
      </c>
      <c r="B4" s="64" t="str">
        <f>'302-A - VINCULACION'!B4</f>
        <v>29/02/2020</v>
      </c>
    </row>
    <row r="5" spans="1:7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</row>
    <row r="6" spans="1:7" ht="32.25" customHeight="1" x14ac:dyDescent="0.2">
      <c r="A6" s="79" t="s">
        <v>71</v>
      </c>
      <c r="B6" s="140" t="s">
        <v>72</v>
      </c>
      <c r="C6" s="140"/>
      <c r="D6" s="140"/>
      <c r="E6" s="140"/>
      <c r="F6" s="140"/>
      <c r="G6" s="10"/>
    </row>
    <row r="7" spans="1:7" ht="15" customHeight="1" x14ac:dyDescent="0.2">
      <c r="G7" s="10"/>
    </row>
    <row r="8" spans="1:7" ht="19.5" x14ac:dyDescent="0.4">
      <c r="A8" s="38" t="s">
        <v>87</v>
      </c>
      <c r="B8" s="10"/>
      <c r="C8" s="10"/>
      <c r="D8" s="10"/>
      <c r="E8" s="10"/>
      <c r="F8" s="10"/>
      <c r="G8" s="10"/>
    </row>
    <row r="9" spans="1:7" ht="13.5" customHeight="1" x14ac:dyDescent="0.25">
      <c r="A9" s="25" t="s">
        <v>73</v>
      </c>
      <c r="B9" s="25"/>
      <c r="C9" s="25"/>
      <c r="D9" s="25"/>
      <c r="E9" s="25"/>
      <c r="F9" s="25"/>
      <c r="G9" s="10"/>
    </row>
    <row r="10" spans="1:7" ht="24.75" customHeight="1" x14ac:dyDescent="0.25">
      <c r="A10" s="25"/>
      <c r="B10" s="141" t="s">
        <v>99</v>
      </c>
      <c r="C10" s="142"/>
      <c r="D10" s="141" t="s">
        <v>98</v>
      </c>
      <c r="E10" s="142"/>
      <c r="F10" s="25"/>
      <c r="G10" s="10"/>
    </row>
    <row r="11" spans="1:7" s="32" customFormat="1" ht="13.5" x14ac:dyDescent="0.25">
      <c r="A11" s="68" t="s">
        <v>0</v>
      </c>
      <c r="B11" s="69" t="s">
        <v>74</v>
      </c>
      <c r="C11" s="69" t="s">
        <v>75</v>
      </c>
      <c r="D11" s="69" t="s">
        <v>74</v>
      </c>
      <c r="E11" s="69" t="s">
        <v>75</v>
      </c>
      <c r="F11" s="15" t="s">
        <v>14</v>
      </c>
    </row>
    <row r="12" spans="1:7" ht="15" x14ac:dyDescent="0.2">
      <c r="A12" s="6" t="s">
        <v>76</v>
      </c>
      <c r="B12" s="83"/>
      <c r="C12" s="83"/>
      <c r="D12" s="83">
        <v>5</v>
      </c>
      <c r="E12" s="83"/>
      <c r="F12" s="126"/>
    </row>
    <row r="13" spans="1:7" ht="23.25" customHeight="1" x14ac:dyDescent="0.2">
      <c r="A13" s="6" t="s">
        <v>77</v>
      </c>
      <c r="B13" s="83"/>
      <c r="C13" s="83">
        <v>1</v>
      </c>
      <c r="D13" s="83"/>
      <c r="E13" s="83"/>
      <c r="F13" s="85"/>
    </row>
    <row r="14" spans="1:7" ht="25.5" x14ac:dyDescent="0.2">
      <c r="A14" s="6" t="s">
        <v>78</v>
      </c>
      <c r="B14" s="83">
        <v>1</v>
      </c>
      <c r="C14" s="83"/>
      <c r="D14" s="83">
        <v>1</v>
      </c>
      <c r="E14" s="83"/>
      <c r="F14" s="125"/>
    </row>
    <row r="15" spans="1:7" ht="25.5" x14ac:dyDescent="0.2">
      <c r="A15" s="6" t="s">
        <v>100</v>
      </c>
      <c r="B15" s="83"/>
      <c r="C15" s="83"/>
      <c r="D15" s="83"/>
      <c r="E15" s="83"/>
      <c r="F15" s="86"/>
    </row>
    <row r="16" spans="1:7" ht="15" x14ac:dyDescent="0.25">
      <c r="A16" s="18"/>
      <c r="B16" s="83"/>
      <c r="C16" s="83"/>
      <c r="D16" s="83"/>
      <c r="E16" s="83"/>
      <c r="F16" s="85"/>
    </row>
    <row r="17" spans="1:6" ht="13.5" x14ac:dyDescent="0.2">
      <c r="A17" s="31" t="s">
        <v>48</v>
      </c>
      <c r="B17" s="70">
        <f>SUM(B12:B16)</f>
        <v>1</v>
      </c>
      <c r="C17" s="70">
        <f t="shared" ref="C17:E17" si="0">SUM(C12:C16)</f>
        <v>1</v>
      </c>
      <c r="D17" s="70">
        <f t="shared" si="0"/>
        <v>6</v>
      </c>
      <c r="E17" s="70">
        <f t="shared" si="0"/>
        <v>0</v>
      </c>
      <c r="F17" s="84"/>
    </row>
  </sheetData>
  <mergeCells count="3">
    <mergeCell ref="B6:F6"/>
    <mergeCell ref="B10:C10"/>
    <mergeCell ref="D10:E10"/>
  </mergeCells>
  <hyperlinks>
    <hyperlink ref="A8" location="FORMATOS!A1" display="RETORNAR AL INICIO"/>
  </hyperlinks>
  <printOptions horizontalCentered="1"/>
  <pageMargins left="0.35433070866141736" right="0.35433070866141736" top="0.98425196850393704" bottom="0.98425196850393704" header="0" footer="0"/>
  <pageSetup paperSize="9" scale="95" orientation="landscape" horizontalDpi="4294967294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H12"/>
  <sheetViews>
    <sheetView showGridLines="0" workbookViewId="0">
      <selection activeCell="B15" sqref="B15"/>
    </sheetView>
  </sheetViews>
  <sheetFormatPr baseColWidth="10" defaultRowHeight="12.75" x14ac:dyDescent="0.2"/>
  <cols>
    <col min="1" max="1" width="37.5703125" customWidth="1"/>
    <col min="2" max="4" width="21.42578125" customWidth="1"/>
    <col min="257" max="257" width="37.5703125" customWidth="1"/>
    <col min="258" max="260" width="21.42578125" customWidth="1"/>
    <col min="513" max="513" width="37.5703125" customWidth="1"/>
    <col min="514" max="516" width="21.42578125" customWidth="1"/>
    <col min="769" max="769" width="37.5703125" customWidth="1"/>
    <col min="770" max="772" width="21.42578125" customWidth="1"/>
    <col min="1025" max="1025" width="37.5703125" customWidth="1"/>
    <col min="1026" max="1028" width="21.42578125" customWidth="1"/>
    <col min="1281" max="1281" width="37.5703125" customWidth="1"/>
    <col min="1282" max="1284" width="21.42578125" customWidth="1"/>
    <col min="1537" max="1537" width="37.5703125" customWidth="1"/>
    <col min="1538" max="1540" width="21.42578125" customWidth="1"/>
    <col min="1793" max="1793" width="37.5703125" customWidth="1"/>
    <col min="1794" max="1796" width="21.42578125" customWidth="1"/>
    <col min="2049" max="2049" width="37.5703125" customWidth="1"/>
    <col min="2050" max="2052" width="21.42578125" customWidth="1"/>
    <col min="2305" max="2305" width="37.5703125" customWidth="1"/>
    <col min="2306" max="2308" width="21.42578125" customWidth="1"/>
    <col min="2561" max="2561" width="37.5703125" customWidth="1"/>
    <col min="2562" max="2564" width="21.42578125" customWidth="1"/>
    <col min="2817" max="2817" width="37.5703125" customWidth="1"/>
    <col min="2818" max="2820" width="21.42578125" customWidth="1"/>
    <col min="3073" max="3073" width="37.5703125" customWidth="1"/>
    <col min="3074" max="3076" width="21.42578125" customWidth="1"/>
    <col min="3329" max="3329" width="37.5703125" customWidth="1"/>
    <col min="3330" max="3332" width="21.42578125" customWidth="1"/>
    <col min="3585" max="3585" width="37.5703125" customWidth="1"/>
    <col min="3586" max="3588" width="21.42578125" customWidth="1"/>
    <col min="3841" max="3841" width="37.5703125" customWidth="1"/>
    <col min="3842" max="3844" width="21.42578125" customWidth="1"/>
    <col min="4097" max="4097" width="37.5703125" customWidth="1"/>
    <col min="4098" max="4100" width="21.42578125" customWidth="1"/>
    <col min="4353" max="4353" width="37.5703125" customWidth="1"/>
    <col min="4354" max="4356" width="21.42578125" customWidth="1"/>
    <col min="4609" max="4609" width="37.5703125" customWidth="1"/>
    <col min="4610" max="4612" width="21.42578125" customWidth="1"/>
    <col min="4865" max="4865" width="37.5703125" customWidth="1"/>
    <col min="4866" max="4868" width="21.42578125" customWidth="1"/>
    <col min="5121" max="5121" width="37.5703125" customWidth="1"/>
    <col min="5122" max="5124" width="21.42578125" customWidth="1"/>
    <col min="5377" max="5377" width="37.5703125" customWidth="1"/>
    <col min="5378" max="5380" width="21.42578125" customWidth="1"/>
    <col min="5633" max="5633" width="37.5703125" customWidth="1"/>
    <col min="5634" max="5636" width="21.42578125" customWidth="1"/>
    <col min="5889" max="5889" width="37.5703125" customWidth="1"/>
    <col min="5890" max="5892" width="21.42578125" customWidth="1"/>
    <col min="6145" max="6145" width="37.5703125" customWidth="1"/>
    <col min="6146" max="6148" width="21.42578125" customWidth="1"/>
    <col min="6401" max="6401" width="37.5703125" customWidth="1"/>
    <col min="6402" max="6404" width="21.42578125" customWidth="1"/>
    <col min="6657" max="6657" width="37.5703125" customWidth="1"/>
    <col min="6658" max="6660" width="21.42578125" customWidth="1"/>
    <col min="6913" max="6913" width="37.5703125" customWidth="1"/>
    <col min="6914" max="6916" width="21.42578125" customWidth="1"/>
    <col min="7169" max="7169" width="37.5703125" customWidth="1"/>
    <col min="7170" max="7172" width="21.42578125" customWidth="1"/>
    <col min="7425" max="7425" width="37.5703125" customWidth="1"/>
    <col min="7426" max="7428" width="21.42578125" customWidth="1"/>
    <col min="7681" max="7681" width="37.5703125" customWidth="1"/>
    <col min="7682" max="7684" width="21.42578125" customWidth="1"/>
    <col min="7937" max="7937" width="37.5703125" customWidth="1"/>
    <col min="7938" max="7940" width="21.42578125" customWidth="1"/>
    <col min="8193" max="8193" width="37.5703125" customWidth="1"/>
    <col min="8194" max="8196" width="21.42578125" customWidth="1"/>
    <col min="8449" max="8449" width="37.5703125" customWidth="1"/>
    <col min="8450" max="8452" width="21.42578125" customWidth="1"/>
    <col min="8705" max="8705" width="37.5703125" customWidth="1"/>
    <col min="8706" max="8708" width="21.42578125" customWidth="1"/>
    <col min="8961" max="8961" width="37.5703125" customWidth="1"/>
    <col min="8962" max="8964" width="21.42578125" customWidth="1"/>
    <col min="9217" max="9217" width="37.5703125" customWidth="1"/>
    <col min="9218" max="9220" width="21.42578125" customWidth="1"/>
    <col min="9473" max="9473" width="37.5703125" customWidth="1"/>
    <col min="9474" max="9476" width="21.42578125" customWidth="1"/>
    <col min="9729" max="9729" width="37.5703125" customWidth="1"/>
    <col min="9730" max="9732" width="21.42578125" customWidth="1"/>
    <col min="9985" max="9985" width="37.5703125" customWidth="1"/>
    <col min="9986" max="9988" width="21.42578125" customWidth="1"/>
    <col min="10241" max="10241" width="37.5703125" customWidth="1"/>
    <col min="10242" max="10244" width="21.42578125" customWidth="1"/>
    <col min="10497" max="10497" width="37.5703125" customWidth="1"/>
    <col min="10498" max="10500" width="21.42578125" customWidth="1"/>
    <col min="10753" max="10753" width="37.5703125" customWidth="1"/>
    <col min="10754" max="10756" width="21.42578125" customWidth="1"/>
    <col min="11009" max="11009" width="37.5703125" customWidth="1"/>
    <col min="11010" max="11012" width="21.42578125" customWidth="1"/>
    <col min="11265" max="11265" width="37.5703125" customWidth="1"/>
    <col min="11266" max="11268" width="21.42578125" customWidth="1"/>
    <col min="11521" max="11521" width="37.5703125" customWidth="1"/>
    <col min="11522" max="11524" width="21.42578125" customWidth="1"/>
    <col min="11777" max="11777" width="37.5703125" customWidth="1"/>
    <col min="11778" max="11780" width="21.42578125" customWidth="1"/>
    <col min="12033" max="12033" width="37.5703125" customWidth="1"/>
    <col min="12034" max="12036" width="21.42578125" customWidth="1"/>
    <col min="12289" max="12289" width="37.5703125" customWidth="1"/>
    <col min="12290" max="12292" width="21.42578125" customWidth="1"/>
    <col min="12545" max="12545" width="37.5703125" customWidth="1"/>
    <col min="12546" max="12548" width="21.42578125" customWidth="1"/>
    <col min="12801" max="12801" width="37.5703125" customWidth="1"/>
    <col min="12802" max="12804" width="21.42578125" customWidth="1"/>
    <col min="13057" max="13057" width="37.5703125" customWidth="1"/>
    <col min="13058" max="13060" width="21.42578125" customWidth="1"/>
    <col min="13313" max="13313" width="37.5703125" customWidth="1"/>
    <col min="13314" max="13316" width="21.42578125" customWidth="1"/>
    <col min="13569" max="13569" width="37.5703125" customWidth="1"/>
    <col min="13570" max="13572" width="21.42578125" customWidth="1"/>
    <col min="13825" max="13825" width="37.5703125" customWidth="1"/>
    <col min="13826" max="13828" width="21.42578125" customWidth="1"/>
    <col min="14081" max="14081" width="37.5703125" customWidth="1"/>
    <col min="14082" max="14084" width="21.42578125" customWidth="1"/>
    <col min="14337" max="14337" width="37.5703125" customWidth="1"/>
    <col min="14338" max="14340" width="21.42578125" customWidth="1"/>
    <col min="14593" max="14593" width="37.5703125" customWidth="1"/>
    <col min="14594" max="14596" width="21.42578125" customWidth="1"/>
    <col min="14849" max="14849" width="37.5703125" customWidth="1"/>
    <col min="14850" max="14852" width="21.42578125" customWidth="1"/>
    <col min="15105" max="15105" width="37.5703125" customWidth="1"/>
    <col min="15106" max="15108" width="21.42578125" customWidth="1"/>
    <col min="15361" max="15361" width="37.5703125" customWidth="1"/>
    <col min="15362" max="15364" width="21.42578125" customWidth="1"/>
    <col min="15617" max="15617" width="37.5703125" customWidth="1"/>
    <col min="15618" max="15620" width="21.42578125" customWidth="1"/>
    <col min="15873" max="15873" width="37.5703125" customWidth="1"/>
    <col min="15874" max="15876" width="21.42578125" customWidth="1"/>
    <col min="16129" max="16129" width="37.5703125" customWidth="1"/>
    <col min="16130" max="16132" width="21.42578125" customWidth="1"/>
  </cols>
  <sheetData>
    <row r="1" spans="1:8" ht="57" customHeight="1" x14ac:dyDescent="0.2"/>
    <row r="3" spans="1:8" ht="13.5" thickBot="1" x14ac:dyDescent="0.25">
      <c r="A3" s="62" t="s">
        <v>95</v>
      </c>
      <c r="B3" s="55" t="s">
        <v>112</v>
      </c>
    </row>
    <row r="4" spans="1:8" ht="13.5" thickBot="1" x14ac:dyDescent="0.25">
      <c r="A4" s="62" t="s">
        <v>96</v>
      </c>
      <c r="B4" s="64" t="str">
        <f>'302-A - VINCULACION'!B4</f>
        <v>29/02/2020</v>
      </c>
    </row>
    <row r="5" spans="1:8" ht="13.5" thickBot="1" x14ac:dyDescent="0.25">
      <c r="A5" s="62" t="s">
        <v>97</v>
      </c>
      <c r="B5" s="56" t="s">
        <v>102</v>
      </c>
      <c r="C5" s="10"/>
      <c r="D5" s="10"/>
      <c r="E5" s="10"/>
      <c r="F5" s="10"/>
      <c r="G5" s="10"/>
      <c r="H5" s="10"/>
    </row>
    <row r="6" spans="1:8" ht="45" customHeight="1" x14ac:dyDescent="0.2">
      <c r="A6" s="76" t="s">
        <v>88</v>
      </c>
      <c r="B6" s="144" t="s">
        <v>89</v>
      </c>
      <c r="C6" s="144"/>
      <c r="D6" s="10"/>
      <c r="E6" s="10"/>
      <c r="F6" s="10"/>
      <c r="G6" s="10"/>
      <c r="H6" s="10"/>
    </row>
    <row r="7" spans="1:8" ht="20.25" customHeight="1" x14ac:dyDescent="0.3">
      <c r="B7" s="58"/>
      <c r="C7" s="58"/>
      <c r="D7" s="58"/>
      <c r="E7" s="10"/>
      <c r="F7" s="10"/>
      <c r="G7" s="10"/>
      <c r="H7" s="10"/>
    </row>
    <row r="8" spans="1:8" ht="13.5" customHeight="1" thickBot="1" x14ac:dyDescent="0.3">
      <c r="A8" s="143"/>
      <c r="B8" s="143"/>
      <c r="C8" s="143"/>
      <c r="D8" s="10"/>
      <c r="E8" s="10"/>
      <c r="F8" s="10"/>
      <c r="G8" s="10"/>
      <c r="H8" s="10"/>
    </row>
    <row r="9" spans="1:8" ht="14.25" thickBot="1" x14ac:dyDescent="0.3">
      <c r="A9" s="41" t="s">
        <v>0</v>
      </c>
      <c r="B9" s="42" t="s">
        <v>90</v>
      </c>
      <c r="C9" s="43" t="s">
        <v>91</v>
      </c>
      <c r="D9" s="44" t="s">
        <v>14</v>
      </c>
    </row>
    <row r="10" spans="1:8" ht="13.5" x14ac:dyDescent="0.25">
      <c r="A10" s="6" t="s">
        <v>92</v>
      </c>
      <c r="B10" s="71">
        <v>719</v>
      </c>
      <c r="C10" s="45">
        <f>+B10/B12</f>
        <v>0.69873663751214776</v>
      </c>
      <c r="D10" s="46"/>
    </row>
    <row r="11" spans="1:8" ht="14.25" thickBot="1" x14ac:dyDescent="0.3">
      <c r="A11" s="47" t="s">
        <v>93</v>
      </c>
      <c r="B11" s="72">
        <v>310</v>
      </c>
      <c r="C11" s="48">
        <f>+B11/B12</f>
        <v>0.30126336248785229</v>
      </c>
      <c r="D11" s="49"/>
    </row>
    <row r="12" spans="1:8" ht="14.25" thickBot="1" x14ac:dyDescent="0.3">
      <c r="A12" s="50" t="s">
        <v>48</v>
      </c>
      <c r="B12" s="51">
        <f>SUM(B10:B11)</f>
        <v>1029</v>
      </c>
      <c r="C12" s="52">
        <f>SUM(C10:C11)</f>
        <v>1</v>
      </c>
      <c r="D12" s="53"/>
    </row>
  </sheetData>
  <mergeCells count="2">
    <mergeCell ref="A8:C8"/>
    <mergeCell ref="B6:C6"/>
  </mergeCells>
  <pageMargins left="0.75" right="0.75" top="1" bottom="1" header="0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FORMATOS</vt:lpstr>
      <vt:lpstr>302-A - VINCULACION</vt:lpstr>
      <vt:lpstr>CB 0302 B SALARIOS Y PS</vt:lpstr>
      <vt:lpstr>CB 0302 C</vt:lpstr>
      <vt:lpstr>CB 0302 D LICENC. Y PERMIS</vt:lpstr>
      <vt:lpstr>CB 0302E COMISIONES</vt:lpstr>
      <vt:lpstr>CB 0302F RESUMEN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CB-0302A INFORMACION DEL RE...</dc:title>
  <dc:creator>Carlos Jose Garay</dc:creator>
  <cp:lastModifiedBy>LENIN HERRERA MONCADA</cp:lastModifiedBy>
  <cp:lastPrinted>2018-09-03T18:45:56Z</cp:lastPrinted>
  <dcterms:created xsi:type="dcterms:W3CDTF">2012-11-07T19:36:57Z</dcterms:created>
  <dcterms:modified xsi:type="dcterms:W3CDTF">2020-03-09T21:17:01Z</dcterms:modified>
</cp:coreProperties>
</file>